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I\"/>
    </mc:Choice>
  </mc:AlternateContent>
  <bookViews>
    <workbookView xWindow="0" yWindow="0" windowWidth="0" windowHeight="0"/>
  </bookViews>
  <sheets>
    <sheet name="Rekapitulace stavby" sheetId="1" r:id="rId1"/>
    <sheet name="SO 01 - Demolice plechové..." sheetId="2" r:id="rId2"/>
    <sheet name="VRN - Vedlejší rozpočtové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Demolice plechové...'!$C$86:$K$129</definedName>
    <definedName name="_xlnm.Print_Area" localSheetId="1">'SO 01 - Demolice plechové...'!$C$45:$J$68,'SO 01 - Demolice plechové...'!$C$74:$K$129</definedName>
    <definedName name="_xlnm.Print_Titles" localSheetId="1">'SO 01 - Demolice plechové...'!$86:$86</definedName>
    <definedName name="_xlnm._FilterDatabase" localSheetId="2" hidden="1">'VRN - Vedlejší rozpočtové...'!$C$82:$K$93</definedName>
    <definedName name="_xlnm.Print_Area" localSheetId="2">'VRN - Vedlejší rozpočtové...'!$C$45:$J$64,'VRN - Vedlejší rozpočtové...'!$C$70:$K$93</definedName>
    <definedName name="_xlnm.Print_Titles" localSheetId="2">'VRN - Vedlejší rozpočtové...'!$82:$82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2"/>
  <c r="BH92"/>
  <c r="BG92"/>
  <c r="BF92"/>
  <c r="T92"/>
  <c r="T91"/>
  <c r="R92"/>
  <c r="R91"/>
  <c r="P92"/>
  <c r="P91"/>
  <c r="BI90"/>
  <c r="BH90"/>
  <c r="BG90"/>
  <c r="BF90"/>
  <c r="T90"/>
  <c r="R90"/>
  <c r="P90"/>
  <c r="BI89"/>
  <c r="BH89"/>
  <c r="BG89"/>
  <c r="BF89"/>
  <c r="T89"/>
  <c r="R89"/>
  <c r="P89"/>
  <c r="BI86"/>
  <c r="BH86"/>
  <c r="BG86"/>
  <c r="BF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129"/>
  <c r="BH129"/>
  <c r="BG129"/>
  <c r="BF129"/>
  <c r="T129"/>
  <c r="R129"/>
  <c r="P129"/>
  <c r="BI128"/>
  <c r="BH128"/>
  <c r="BG128"/>
  <c r="BF128"/>
  <c r="T128"/>
  <c r="R128"/>
  <c r="P128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T89"/>
  <c r="R90"/>
  <c r="R89"/>
  <c r="P90"/>
  <c r="P89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1" r="L50"/>
  <c r="AM50"/>
  <c r="AM49"/>
  <c r="L49"/>
  <c r="AM47"/>
  <c r="L47"/>
  <c r="L45"/>
  <c r="L44"/>
  <c i="3" r="BK92"/>
  <c r="BK90"/>
  <c r="J90"/>
  <c r="BK89"/>
  <c r="J89"/>
  <c r="BK86"/>
  <c r="J86"/>
  <c i="2" r="BK129"/>
  <c r="J128"/>
  <c r="J120"/>
  <c r="BK109"/>
  <c r="BK108"/>
  <c r="BK99"/>
  <c r="J96"/>
  <c r="BK93"/>
  <c i="3" r="F36"/>
  <c i="2" r="BK120"/>
  <c r="J117"/>
  <c r="J112"/>
  <c r="J105"/>
  <c r="J100"/>
  <c i="1" r="AS54"/>
  <c i="3" r="J92"/>
  <c i="2" r="J129"/>
  <c r="BK128"/>
  <c r="BK117"/>
  <c r="J109"/>
  <c r="J108"/>
  <c r="BK104"/>
  <c r="BK100"/>
  <c r="J99"/>
  <c r="BK96"/>
  <c r="J93"/>
  <c r="BK90"/>
  <c r="BK112"/>
  <c r="BK105"/>
  <c r="J104"/>
  <c r="J90"/>
  <c l="1" r="BK92"/>
  <c r="J92"/>
  <c r="J62"/>
  <c r="R92"/>
  <c r="R88"/>
  <c r="R87"/>
  <c r="BK103"/>
  <c r="J103"/>
  <c r="J63"/>
  <c r="T103"/>
  <c r="P92"/>
  <c r="P88"/>
  <c r="P87"/>
  <c i="1" r="AU55"/>
  <c i="2" r="T92"/>
  <c r="T88"/>
  <c r="T87"/>
  <c r="P103"/>
  <c r="R103"/>
  <c r="BK116"/>
  <c r="BK115"/>
  <c r="J115"/>
  <c r="J64"/>
  <c r="P116"/>
  <c r="P115"/>
  <c r="R116"/>
  <c r="R115"/>
  <c r="T116"/>
  <c r="T115"/>
  <c r="BK127"/>
  <c r="J127"/>
  <c r="J67"/>
  <c r="P127"/>
  <c r="P126"/>
  <c r="R127"/>
  <c r="R126"/>
  <c r="T127"/>
  <c r="T126"/>
  <c i="3" r="BK88"/>
  <c r="J88"/>
  <c r="J62"/>
  <c r="P88"/>
  <c r="P84"/>
  <c r="P83"/>
  <c i="1" r="AU56"/>
  <c i="3" r="R88"/>
  <c r="R84"/>
  <c r="R83"/>
  <c r="T88"/>
  <c r="T84"/>
  <c r="T83"/>
  <c i="2" r="F55"/>
  <c r="BE90"/>
  <c r="BE93"/>
  <c r="BE99"/>
  <c r="BE109"/>
  <c r="BE120"/>
  <c i="3" r="J52"/>
  <c i="2" r="J52"/>
  <c r="E77"/>
  <c r="BE112"/>
  <c r="BK89"/>
  <c r="J89"/>
  <c r="J61"/>
  <c r="BE96"/>
  <c r="BE100"/>
  <c r="BE108"/>
  <c r="BE117"/>
  <c r="BE128"/>
  <c r="BE104"/>
  <c r="BE105"/>
  <c r="BE129"/>
  <c i="3" r="E48"/>
  <c r="F55"/>
  <c r="BE86"/>
  <c r="BE89"/>
  <c r="BE90"/>
  <c r="BE92"/>
  <c i="1" r="BC56"/>
  <c i="3" r="BK85"/>
  <c r="J85"/>
  <c r="J61"/>
  <c r="BK91"/>
  <c r="J91"/>
  <c r="J63"/>
  <c i="2" r="F35"/>
  <c i="1" r="BB55"/>
  <c i="2" r="F34"/>
  <c i="1" r="BA55"/>
  <c i="3" r="F34"/>
  <c i="1" r="BA56"/>
  <c i="2" r="F37"/>
  <c i="1" r="BD55"/>
  <c i="3" r="J34"/>
  <c i="1" r="AW56"/>
  <c i="2" r="J34"/>
  <c i="1" r="AW55"/>
  <c i="3" r="F35"/>
  <c i="1" r="BB56"/>
  <c i="2" r="F36"/>
  <c i="1" r="BC55"/>
  <c i="3" r="F37"/>
  <c i="1" r="BD56"/>
  <c i="2" l="1" r="J116"/>
  <c r="J65"/>
  <c i="3" r="BK84"/>
  <c r="J84"/>
  <c r="J60"/>
  <c i="2" r="BK88"/>
  <c r="J88"/>
  <c r="J60"/>
  <c r="BK126"/>
  <c r="J126"/>
  <c r="J66"/>
  <c i="1" r="BA54"/>
  <c r="AW54"/>
  <c r="AK30"/>
  <c r="AU54"/>
  <c r="BB54"/>
  <c r="W31"/>
  <c i="3" r="F33"/>
  <c i="1" r="AZ56"/>
  <c r="BD54"/>
  <c r="W33"/>
  <c i="2" r="F33"/>
  <c i="1" r="AZ55"/>
  <c i="2" r="J33"/>
  <c i="1" r="AV55"/>
  <c r="AT55"/>
  <c r="BC54"/>
  <c r="AY54"/>
  <c i="3" r="J33"/>
  <c i="1" r="AV56"/>
  <c r="AT56"/>
  <c i="2" l="1" r="BK87"/>
  <c r="J87"/>
  <c i="3" r="BK83"/>
  <c r="J83"/>
  <c r="J59"/>
  <c i="1" r="AZ54"/>
  <c r="AV54"/>
  <c r="AK29"/>
  <c r="W30"/>
  <c r="AX54"/>
  <c r="W32"/>
  <c i="2" r="J30"/>
  <c i="1" r="AG55"/>
  <c r="AN55"/>
  <c i="2" l="1" r="J39"/>
  <c r="J59"/>
  <c i="1" r="AT54"/>
  <c r="W29"/>
  <c i="3" r="J30"/>
  <c i="1" r="AG56"/>
  <c r="AN56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<sst xmlns="http://schemas.openxmlformats.org/spreadsheetml/2006/main">
  <si>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</si>
  <si>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</si>
  <si>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</si>
  <si>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</si>
  <si>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</si>
  <si>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{3d0a40a3-ed5d-4211-88fb-48ec17c77800}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</si>
  <si>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</si>
  <si>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</si>
  <si>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</si>
  <si>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</si>
  <si>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</si>
  <si>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</si>
  <si>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</si>
  <si>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</si>
  <si>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20_b_06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</si>
  <si>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</si>
  <si>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</si>
  <si>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Demolice plechového skladu střediska Veřejná zeleň na ul. Palackého 29, Nový Jičín</t>
  </si>
  <si>
    <t>KSO:</t>
  </si>
  <si>
    <t/>
  </si>
  <si>
    <t>CC-CZ:</t>
  </si>
  <si>
    <t>Místo:</t>
  </si>
  <si>
    <t>p. č. 589/3, k. ú. Nový Jičín - Horní Předměstí</t>
  </si>
  <si>
    <t>Datum:</t>
  </si>
  <si>
    <t>21. 10. 2020</t>
  </si>
  <si>
    <t>Zadavatel:</t>
  </si>
  <si>
    <t>IČ:</t>
  </si>
  <si>
    <t>Technické služby města Nového Jičína</t>
  </si>
  <si>
    <t>DIČ:</t>
  </si>
  <si>
    <t>Uchazeč:</t>
  </si>
  <si>
    <t>Vyplň údaj</t>
  </si>
  <si>
    <t>Projektant:</t>
  </si>
  <si>
    <t>BENEPRO,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</si>
  <si>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</si>
  <si>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</si>
  <si>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</si>
  <si>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</si>
  <si>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</si>
  <si>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</si>
  <si>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</si>
  <si>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</si>
  <si>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</si>
  <si>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</si>
  <si>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</si>
  <si>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</si>
  <si>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</si>
  <si>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</si>
  <si>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</si>
  <si>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</si>
  <si>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</si>
  <si>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</si>
  <si>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</si>
  <si>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</si>
  <si>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</si>
  <si>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</si>
  <si>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</si>
  <si>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</si>
  <si>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</si>
  <si>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</si>
  <si>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</si>
  <si>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</si>
  <si>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</si>
  <si>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</si>
  <si>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</si>
  <si>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</si>
  <si>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</si>
  <si>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</si>
  <si>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</si>
  <si>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</si>
  <si>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</si>
  <si>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</si>
  <si>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</si>
  <si>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</si>
  <si>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</si>
  <si>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</si>
  <si>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</si>
  <si>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</si>
  <si>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Demolice plechového skladu</t>
  </si>
  <si>
    <t>STA</t>
  </si>
  <si>
    <t>1</t>
  </si>
  <si>
    <t>{70465423-2e4e-45f6-a0ca-b3af365c6912}</t>
  </si>
  <si>
    <t>2</t>
  </si>
  <si>
    <t>VRN</t>
  </si>
  <si>
    <t>Vedlejší rozpočtové náklady</t>
  </si>
  <si>
    <t>{b0ffea04-90d8-4bea-a310-0b9d2804f852}</t>
  </si>
  <si>
    <t>KRYCÍ LIST SOUPISU PRACÍ</t>
  </si>
  <si>
    <t>Objekt:</t>
  </si>
  <si>
    <t>SO 01 - Demolice plechového skladu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</si>
  <si>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</si>
  <si>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</si>
  <si>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</si>
  <si>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</si>
  <si>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</si>
  <si>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</si>
  <si>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</si>
  <si>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</si>
  <si>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</si>
  <si>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</si>
  <si>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</si>
  <si>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</si>
  <si>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</si>
  <si>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</si>
  <si>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</si>
  <si>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</si>
  <si>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</si>
  <si>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</si>
  <si>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</si>
  <si>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</si>
  <si>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</si>
  <si>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</si>
  <si>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</si>
  <si>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</si>
  <si>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</si>
  <si>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</si>
  <si>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</si>
  <si>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</si>
  <si>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</si>
  <si>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</si>
  <si>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</si>
  <si>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</si>
  <si>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</si>
  <si>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2020 01</t>
  </si>
  <si>
    <t>4</t>
  </si>
  <si>
    <t>1506021173</t>
  </si>
  <si>
    <t>VV</t>
  </si>
  <si>
    <t>(10+50,4)*2</t>
  </si>
  <si>
    <t>9</t>
  </si>
  <si>
    <t>Ostatní konstrukce a práce, bourání</t>
  </si>
  <si>
    <t>941211111</t>
  </si>
  <si>
    <t>Montáž lešení řadového rámového lehkého pracovního s podlahami s provozním zatížením tř. 3 do 200 kg/m2 šířky tř. SW06 přes 0,6 do 0,9 m, výšky do 10 m</t>
  </si>
  <si>
    <t>1829917962</t>
  </si>
  <si>
    <t>Viz výkres D.2:</t>
  </si>
  <si>
    <t>3,8*(10+10+50,4+50,4)</t>
  </si>
  <si>
    <t>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</si>
  <si>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</si>
  <si>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</si>
  <si>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301403787</t>
  </si>
  <si>
    <t>P</t>
  </si>
  <si>
    <t>Poznámka k položce:_x000d_
Celkem 5 dní.</t>
  </si>
  <si>
    <t>459,04*5 'Přepočtené koeficientem množství</t>
  </si>
  <si>
    <t>941211811</t>
  </si>
  <si>
    <t>Demontáž lešení řadového rámového lehkého pracovního s provozním zatížením tř. 3 do 200 kg/m2 šířky tř. SW06 přes 0,6 do 0,9 m, výšky do 10 m</t>
  </si>
  <si>
    <t>-1976628676</t>
  </si>
  <si>
    <t>5</t>
  </si>
  <si>
    <t>981332111</t>
  </si>
  <si>
    <t>Demolice ocelových konstrukcí hal, sil, technologických zařízení apod. jakýmkoliv způsobem</t>
  </si>
  <si>
    <t>t</t>
  </si>
  <si>
    <t>-1726150461</t>
  </si>
  <si>
    <t>Viz Technická zpráva D.1:</t>
  </si>
  <si>
    <t>14,3</t>
  </si>
  <si>
    <t>997</t>
  </si>
  <si>
    <t>Přesun sutě</t>
  </si>
  <si>
    <t>6</t>
  </si>
  <si>
    <t>997006511</t>
  </si>
  <si>
    <t>Vodorovná doprava suti na skládku s naložením na dopravní prostředek a složením do 100 m</t>
  </si>
  <si>
    <t>-627957971</t>
  </si>
  <si>
    <t>7</t>
  </si>
  <si>
    <t>997006519</t>
  </si>
  <si>
    <t>Vodorovná doprava suti na skládku s naložením na dopravní prostředek a složením Příplatek k ceně za každý další i započatý 1 km</t>
  </si>
  <si>
    <t>-2111129565</t>
  </si>
  <si>
    <t>Poznámka k položce:_x000d_
Celkem 5 km.</t>
  </si>
  <si>
    <t>37,791*4 'Přepočtené koeficientem množství</t>
  </si>
  <si>
    <t>8</t>
  </si>
  <si>
    <t>997013631</t>
  </si>
  <si>
    <t>Poplatek za uložení stavebního odpadu na skládce (skládkovné) směsného stavebního a demoličního zatříděného do Katalogu odpadů pod kódem 17 09 04</t>
  </si>
  <si>
    <t>-741993452</t>
  </si>
  <si>
    <t>997013998</t>
  </si>
  <si>
    <t>Výkup kovů – železo, ocel</t>
  </si>
  <si>
    <t>kg</t>
  </si>
  <si>
    <t>dle dodavatele</t>
  </si>
  <si>
    <t>13945287</t>
  </si>
  <si>
    <t>Množství bude upraveno dle skutečných podmínek na stavbě!</t>
  </si>
  <si>
    <t>14,3*1000</t>
  </si>
  <si>
    <t>10</t>
  </si>
  <si>
    <t>997013999</t>
  </si>
  <si>
    <t>Výkup kovů – železný plech</t>
  </si>
  <si>
    <t>-1569568716</t>
  </si>
  <si>
    <t>9,540*1000</t>
  </si>
  <si>
    <t>PSV</t>
  </si>
  <si>
    <t>Práce a dodávky PSV</t>
  </si>
  <si>
    <t>767</t>
  </si>
  <si>
    <t>Konstrukce zámečnické</t>
  </si>
  <si>
    <t>11</t>
  </si>
  <si>
    <t>767392802</t>
  </si>
  <si>
    <t>Demontáž krytin střech z plechů šroubovaných do suti</t>
  </si>
  <si>
    <t>16</t>
  </si>
  <si>
    <t>1838714342</t>
  </si>
  <si>
    <t>(5,2*5,2)*50,40</t>
  </si>
  <si>
    <t>12</t>
  </si>
  <si>
    <t>767416811</t>
  </si>
  <si>
    <t>Demontáž lehkých obvodových plášťů rastrová (roštová) konstrukce výšky budovy do 6 m</t>
  </si>
  <si>
    <t>1804735306</t>
  </si>
  <si>
    <t>Štít:</t>
  </si>
  <si>
    <t>((10*0,6)/2)*2</t>
  </si>
  <si>
    <t>Součet</t>
  </si>
  <si>
    <t>M</t>
  </si>
  <si>
    <t>Práce a dodávky M</t>
  </si>
  <si>
    <t>21-M</t>
  </si>
  <si>
    <t>Elektromontáže</t>
  </si>
  <si>
    <t>13</t>
  </si>
  <si>
    <t>210192601-D</t>
  </si>
  <si>
    <t>Demontáž desek přístrojových bez zapojení vodičů typových ostatních</t>
  </si>
  <si>
    <t>kus</t>
  </si>
  <si>
    <t>64</t>
  </si>
  <si>
    <t>1043867843</t>
  </si>
  <si>
    <t>14</t>
  </si>
  <si>
    <t>210202013-D</t>
  </si>
  <si>
    <t>Demontáž svítidel výbojkových se zapojením vodičů průmyslových nebo venkovních na výložník</t>
  </si>
  <si>
    <t>-1870440179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</si>
  <si>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</si>
  <si>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</si>
  <si>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</si>
  <si>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VRN9 - Ostatní náklady</t>
  </si>
  <si>
    <t>VRN2</t>
  </si>
  <si>
    <t>Příprava staveniště</t>
  </si>
  <si>
    <t>020001000</t>
  </si>
  <si>
    <t xml:space="preserve">Příprava staveniště </t>
  </si>
  <si>
    <t>kpl.</t>
  </si>
  <si>
    <t>1024</t>
  </si>
  <si>
    <t>-1300842032</t>
  </si>
  <si>
    <t>Poznámka k položce:_x000d_
(specifikace a rozsah - dle vyhlášky 169/2016 Sb.)_x000d_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)</t>
  </si>
  <si>
    <t>VRN3</t>
  </si>
  <si>
    <t>Zařízení staveniště</t>
  </si>
  <si>
    <t>030001000</t>
  </si>
  <si>
    <t xml:space="preserve">Zařízení staveniště </t>
  </si>
  <si>
    <t>-1943041359</t>
  </si>
  <si>
    <t>034103000</t>
  </si>
  <si>
    <t>Oplocení staveniště</t>
  </si>
  <si>
    <t>-849590811</t>
  </si>
  <si>
    <t>VRN9</t>
  </si>
  <si>
    <t>Ostatní náklady</t>
  </si>
  <si>
    <t>090001000</t>
  </si>
  <si>
    <t>-1411929489</t>
  </si>
  <si>
    <t>Poznámka k položce:_x000d_
V jednotkové ceně zahrnuty náklady :_x000d_
-ostatní náklady dle vyhlášky 169/2016 Sb_x000d_
-náklady zhotovitele spojené s ochranou všech dotčených, jinde nespecifikovaných, dřevin, stromů, porostů a vegetačních ploch při stavebních prací dle ČSN 83 9061 - po celou dobu výstavby_x000d_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</si>
</sst>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20_b_06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Demolice plechového skladu střediska Veřejná zeleň na ul. Palackého 29, Nový Jičín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p. č. 589/3, k. ú. Nový Jičín - Horní Předměstí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21. 10. 2020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Technické služby města Nového Jičína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BENEPRO, a.s.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BENEPRO, a.s.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Demolice plechové...'!J30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'SO 01 - Demolice plechové...'!P87</f>
        <v>0</v>
      </c>
      <c r="AV55" s="120">
        <f>'SO 01 - Demolice plechové...'!J33</f>
        <v>0</v>
      </c>
      <c r="AW55" s="120">
        <f>'SO 01 - Demolice plechové...'!J34</f>
        <v>0</v>
      </c>
      <c r="AX55" s="120">
        <f>'SO 01 - Demolice plechové...'!J35</f>
        <v>0</v>
      </c>
      <c r="AY55" s="120">
        <f>'SO 01 - Demolice plechové...'!J36</f>
        <v>0</v>
      </c>
      <c r="AZ55" s="120">
        <f>'SO 01 - Demolice plechové...'!F33</f>
        <v>0</v>
      </c>
      <c r="BA55" s="120">
        <f>'SO 01 - Demolice plechové...'!F34</f>
        <v>0</v>
      </c>
      <c r="BB55" s="120">
        <f>'SO 01 - Demolice plechové...'!F35</f>
        <v>0</v>
      </c>
      <c r="BC55" s="120">
        <f>'SO 01 - Demolice plechové...'!F36</f>
        <v>0</v>
      </c>
      <c r="BD55" s="122">
        <f>'SO 01 - Demolice plechové...'!F37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16.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'VRN - Vedlejší rozpočtové...'!J30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24">
        <v>0</v>
      </c>
      <c r="AT56" s="125">
        <f>ROUND(SUM(AV56:AW56),2)</f>
        <v>0</v>
      </c>
      <c r="AU56" s="126">
        <f>'VRN - Vedlejší rozpočtové...'!P83</f>
        <v>0</v>
      </c>
      <c r="AV56" s="125">
        <f>'VRN - Vedlejší rozpočtové...'!J33</f>
        <v>0</v>
      </c>
      <c r="AW56" s="125">
        <f>'VRN - Vedlejší rozpočtové...'!J34</f>
        <v>0</v>
      </c>
      <c r="AX56" s="125">
        <f>'VRN - Vedlejší rozpočtové...'!J35</f>
        <v>0</v>
      </c>
      <c r="AY56" s="125">
        <f>'VRN - Vedlejší rozpočtové...'!J36</f>
        <v>0</v>
      </c>
      <c r="AZ56" s="125">
        <f>'VRN - Vedlejší rozpočtové...'!F33</f>
        <v>0</v>
      </c>
      <c r="BA56" s="125">
        <f>'VRN - Vedlejší rozpočtové...'!F34</f>
        <v>0</v>
      </c>
      <c r="BB56" s="125">
        <f>'VRN - Vedlejší rozpočtové...'!F35</f>
        <v>0</v>
      </c>
      <c r="BC56" s="125">
        <f>'VRN - Vedlejší rozpočtové...'!F36</f>
        <v>0</v>
      </c>
      <c r="BD56" s="127">
        <f>'VRN - Vedlejší rozpočtové...'!F37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19</v>
      </c>
      <c r="CM56" s="123" t="s">
        <v>81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+hRRX8hTqFQsGWq3S9qrnA6wx4HNZ05zWKHXN4RXfoSSTXGLhChdPY/gUofKTGwFUH97QQV4kbyMBrsW+0020A==" hashValue="Y45XyXnROTYviQS5T85AxvmZ39HIcUtziMC6u2f+6uNO/PbwnBZD2LSVGTSgTH0EVrTsiFiAuXrOSHbYp14FD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Demolice plechové...'!C2" display="/"/>
    <hyperlink ref="A5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81</v>
      </c>
    </row>
    <row r="4" hidden="1" s="1" customFormat="1" ht="24.96" customHeight="1">
      <c r="B4" s="20"/>
      <c r="D4" s="132" t="s">
        <v>85</v>
      </c>
      <c r="I4" s="128"/>
      <c r="L4" s="20"/>
      <c r="M4" s="133" t="s">
        <v>10</v>
      </c>
      <c r="AT4" s="17" t="s">
        <v>4</v>
      </c>
    </row>
    <row r="5" hidden="1" s="1" customFormat="1" ht="6.96" customHeight="1">
      <c r="B5" s="20"/>
      <c r="I5" s="128"/>
      <c r="L5" s="20"/>
    </row>
    <row r="6" hidden="1" s="1" customFormat="1" ht="12" customHeight="1">
      <c r="B6" s="20"/>
      <c r="D6" s="134" t="s">
        <v>16</v>
      </c>
      <c r="I6" s="128"/>
      <c r="L6" s="20"/>
    </row>
    <row r="7" hidden="1" s="1" customFormat="1" ht="23.25" customHeight="1">
      <c r="B7" s="20"/>
      <c r="E7" s="135" t="str">
        <f>'Rekapitulace stavby'!K6</f>
        <v>Demolice plechového skladu střediska Veřejná zeleň na ul. Palackého 29, Nový Jičín</v>
      </c>
      <c r="F7" s="134"/>
      <c r="G7" s="134"/>
      <c r="H7" s="134"/>
      <c r="I7" s="128"/>
      <c r="L7" s="20"/>
    </row>
    <row r="8" hidden="1" s="2" customFormat="1" ht="12" customHeight="1">
      <c r="A8" s="38"/>
      <c r="B8" s="44"/>
      <c r="C8" s="38"/>
      <c r="D8" s="134" t="s">
        <v>86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87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21. 10. 2020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19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27</v>
      </c>
      <c r="F15" s="38"/>
      <c r="G15" s="38"/>
      <c r="H15" s="38"/>
      <c r="I15" s="140" t="s">
        <v>28</v>
      </c>
      <c r="J15" s="139" t="s">
        <v>19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4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28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4" t="s">
        <v>31</v>
      </c>
      <c r="E20" s="38"/>
      <c r="F20" s="38"/>
      <c r="G20" s="38"/>
      <c r="H20" s="38"/>
      <c r="I20" s="140" t="s">
        <v>26</v>
      </c>
      <c r="J20" s="139" t="s">
        <v>19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">
        <v>32</v>
      </c>
      <c r="F21" s="38"/>
      <c r="G21" s="38"/>
      <c r="H21" s="38"/>
      <c r="I21" s="140" t="s">
        <v>28</v>
      </c>
      <c r="J21" s="139" t="s">
        <v>19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4" t="s">
        <v>34</v>
      </c>
      <c r="E23" s="38"/>
      <c r="F23" s="38"/>
      <c r="G23" s="38"/>
      <c r="H23" s="38"/>
      <c r="I23" s="140" t="s">
        <v>26</v>
      </c>
      <c r="J23" s="139" t="s">
        <v>19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">
        <v>32</v>
      </c>
      <c r="F24" s="38"/>
      <c r="G24" s="38"/>
      <c r="H24" s="38"/>
      <c r="I24" s="140" t="s">
        <v>28</v>
      </c>
      <c r="J24" s="139" t="s">
        <v>19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4" t="s">
        <v>35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9" t="s">
        <v>37</v>
      </c>
      <c r="E30" s="38"/>
      <c r="F30" s="38"/>
      <c r="G30" s="38"/>
      <c r="H30" s="38"/>
      <c r="I30" s="136"/>
      <c r="J30" s="150">
        <f>ROUND(J87,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1" t="s">
        <v>39</v>
      </c>
      <c r="G32" s="38"/>
      <c r="H32" s="38"/>
      <c r="I32" s="152" t="s">
        <v>38</v>
      </c>
      <c r="J32" s="151" t="s">
        <v>40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41</v>
      </c>
      <c r="E33" s="134" t="s">
        <v>42</v>
      </c>
      <c r="F33" s="154">
        <f>ROUND((SUM(BE87:BE129)),  2)</f>
        <v>0</v>
      </c>
      <c r="G33" s="38"/>
      <c r="H33" s="38"/>
      <c r="I33" s="155">
        <v>0.20999999999999999</v>
      </c>
      <c r="J33" s="154">
        <f>ROUND(((SUM(BE87:BE129))*I33),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4" t="s">
        <v>43</v>
      </c>
      <c r="F34" s="154">
        <f>ROUND((SUM(BF87:BF129)),  2)</f>
        <v>0</v>
      </c>
      <c r="G34" s="38"/>
      <c r="H34" s="38"/>
      <c r="I34" s="155">
        <v>0.14999999999999999</v>
      </c>
      <c r="J34" s="154">
        <f>ROUND(((SUM(BF87:BF129))*I34),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44</v>
      </c>
      <c r="F35" s="154">
        <f>ROUND((SUM(BG87:BG129)),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45</v>
      </c>
      <c r="F36" s="154">
        <f>ROUND((SUM(BH87:BH129)),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46</v>
      </c>
      <c r="F37" s="154">
        <f>ROUND((SUM(BI87:BI129)),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3.25" customHeight="1">
      <c r="A48" s="38"/>
      <c r="B48" s="39"/>
      <c r="C48" s="40"/>
      <c r="D48" s="40"/>
      <c r="E48" s="170" t="str">
        <f>E7</f>
        <v>Demolice plechového skladu střediska Veřejná zeleň na ul. Palackého 29, Nový Jičín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Demolice plechového skladu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p. č. 589/3, k. ú. Nový Jičín - Horní Předměstí</v>
      </c>
      <c r="G52" s="40"/>
      <c r="H52" s="40"/>
      <c r="I52" s="140" t="s">
        <v>23</v>
      </c>
      <c r="J52" s="72" t="str">
        <f>IF(J12="","",J12)</f>
        <v>21. 10. 2020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Technické služby města Nového Jičína</v>
      </c>
      <c r="G54" s="40"/>
      <c r="H54" s="40"/>
      <c r="I54" s="140" t="s">
        <v>31</v>
      </c>
      <c r="J54" s="36" t="str">
        <f>E21</f>
        <v>BENEPRO, a.s.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140" t="s">
        <v>34</v>
      </c>
      <c r="J55" s="36" t="str">
        <f>E24</f>
        <v>BENEPRO, a.s.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89</v>
      </c>
      <c r="D57" s="172"/>
      <c r="E57" s="172"/>
      <c r="F57" s="172"/>
      <c r="G57" s="172"/>
      <c r="H57" s="172"/>
      <c r="I57" s="173"/>
      <c r="J57" s="174" t="s">
        <v>90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69</v>
      </c>
      <c r="D59" s="40"/>
      <c r="E59" s="40"/>
      <c r="F59" s="40"/>
      <c r="G59" s="40"/>
      <c r="H59" s="40"/>
      <c r="I59" s="136"/>
      <c r="J59" s="102">
        <f>J87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s="9" customFormat="1" ht="24.96" customHeight="1">
      <c r="A60" s="9"/>
      <c r="B60" s="176"/>
      <c r="C60" s="177"/>
      <c r="D60" s="178" t="s">
        <v>92</v>
      </c>
      <c r="E60" s="179"/>
      <c r="F60" s="179"/>
      <c r="G60" s="179"/>
      <c r="H60" s="179"/>
      <c r="I60" s="180"/>
      <c r="J60" s="181">
        <f>J88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93</v>
      </c>
      <c r="E61" s="186"/>
      <c r="F61" s="186"/>
      <c r="G61" s="186"/>
      <c r="H61" s="186"/>
      <c r="I61" s="187"/>
      <c r="J61" s="188">
        <f>J89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94</v>
      </c>
      <c r="E62" s="186"/>
      <c r="F62" s="186"/>
      <c r="G62" s="186"/>
      <c r="H62" s="186"/>
      <c r="I62" s="187"/>
      <c r="J62" s="188">
        <f>J92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95</v>
      </c>
      <c r="E63" s="186"/>
      <c r="F63" s="186"/>
      <c r="G63" s="186"/>
      <c r="H63" s="186"/>
      <c r="I63" s="187"/>
      <c r="J63" s="188">
        <f>J103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6"/>
      <c r="C64" s="177"/>
      <c r="D64" s="178" t="s">
        <v>96</v>
      </c>
      <c r="E64" s="179"/>
      <c r="F64" s="179"/>
      <c r="G64" s="179"/>
      <c r="H64" s="179"/>
      <c r="I64" s="180"/>
      <c r="J64" s="181">
        <f>J115</f>
        <v>0</v>
      </c>
      <c r="K64" s="177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84"/>
      <c r="D65" s="185" t="s">
        <v>97</v>
      </c>
      <c r="E65" s="186"/>
      <c r="F65" s="186"/>
      <c r="G65" s="186"/>
      <c r="H65" s="186"/>
      <c r="I65" s="187"/>
      <c r="J65" s="188">
        <f>J116</f>
        <v>0</v>
      </c>
      <c r="K65" s="184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98</v>
      </c>
      <c r="E66" s="179"/>
      <c r="F66" s="179"/>
      <c r="G66" s="179"/>
      <c r="H66" s="179"/>
      <c r="I66" s="180"/>
      <c r="J66" s="181">
        <f>J126</f>
        <v>0</v>
      </c>
      <c r="K66" s="177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84"/>
      <c r="D67" s="185" t="s">
        <v>99</v>
      </c>
      <c r="E67" s="186"/>
      <c r="F67" s="186"/>
      <c r="G67" s="186"/>
      <c r="H67" s="186"/>
      <c r="I67" s="187"/>
      <c r="J67" s="188">
        <f>J127</f>
        <v>0</v>
      </c>
      <c r="K67" s="184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166"/>
      <c r="J69" s="60"/>
      <c r="K69" s="6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169"/>
      <c r="J73" s="62"/>
      <c r="K73" s="62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3.25" customHeight="1">
      <c r="A77" s="38"/>
      <c r="B77" s="39"/>
      <c r="C77" s="40"/>
      <c r="D77" s="40"/>
      <c r="E77" s="170" t="str">
        <f>E7</f>
        <v>Demolice plechového skladu střediska Veřejná zeleň na ul. Palackého 29, Nový Jičín</v>
      </c>
      <c r="F77" s="32"/>
      <c r="G77" s="32"/>
      <c r="H77" s="32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86</v>
      </c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01 - Demolice plechového skladu</v>
      </c>
      <c r="F79" s="40"/>
      <c r="G79" s="40"/>
      <c r="H79" s="40"/>
      <c r="I79" s="136"/>
      <c r="J79" s="40"/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p. č. 589/3, k. ú. Nový Jičín - Horní Předměstí</v>
      </c>
      <c r="G81" s="40"/>
      <c r="H81" s="40"/>
      <c r="I81" s="140" t="s">
        <v>23</v>
      </c>
      <c r="J81" s="72" t="str">
        <f>IF(J12="","",J12)</f>
        <v>21. 10. 2020</v>
      </c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36"/>
      <c r="J82" s="40"/>
      <c r="K82" s="40"/>
      <c r="L82" s="13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Technické služby města Nového Jičína</v>
      </c>
      <c r="G83" s="40"/>
      <c r="H83" s="40"/>
      <c r="I83" s="140" t="s">
        <v>31</v>
      </c>
      <c r="J83" s="36" t="str">
        <f>E21</f>
        <v>BENEPRO, a.s.</v>
      </c>
      <c r="K83" s="40"/>
      <c r="L83" s="13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140" t="s">
        <v>34</v>
      </c>
      <c r="J84" s="36" t="str">
        <f>E24</f>
        <v>BENEPRO, a.s.</v>
      </c>
      <c r="K84" s="40"/>
      <c r="L84" s="13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36"/>
      <c r="J85" s="40"/>
      <c r="K85" s="40"/>
      <c r="L85" s="13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90"/>
      <c r="B86" s="191"/>
      <c r="C86" s="192" t="s">
        <v>101</v>
      </c>
      <c r="D86" s="193" t="s">
        <v>56</v>
      </c>
      <c r="E86" s="193" t="s">
        <v>52</v>
      </c>
      <c r="F86" s="193" t="s">
        <v>53</v>
      </c>
      <c r="G86" s="193" t="s">
        <v>102</v>
      </c>
      <c r="H86" s="193" t="s">
        <v>103</v>
      </c>
      <c r="I86" s="194" t="s">
        <v>104</v>
      </c>
      <c r="J86" s="193" t="s">
        <v>90</v>
      </c>
      <c r="K86" s="195" t="s">
        <v>105</v>
      </c>
      <c r="L86" s="196"/>
      <c r="M86" s="92" t="s">
        <v>19</v>
      </c>
      <c r="N86" s="93" t="s">
        <v>41</v>
      </c>
      <c r="O86" s="93" t="s">
        <v>106</v>
      </c>
      <c r="P86" s="93" t="s">
        <v>107</v>
      </c>
      <c r="Q86" s="93" t="s">
        <v>108</v>
      </c>
      <c r="R86" s="93" t="s">
        <v>109</v>
      </c>
      <c r="S86" s="93" t="s">
        <v>110</v>
      </c>
      <c r="T86" s="94" t="s">
        <v>111</v>
      </c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</row>
    <row r="87" s="2" customFormat="1" ht="22.8" customHeight="1">
      <c r="A87" s="38"/>
      <c r="B87" s="39"/>
      <c r="C87" s="99" t="s">
        <v>112</v>
      </c>
      <c r="D87" s="40"/>
      <c r="E87" s="40"/>
      <c r="F87" s="40"/>
      <c r="G87" s="40"/>
      <c r="H87" s="40"/>
      <c r="I87" s="136"/>
      <c r="J87" s="197">
        <f>BK87</f>
        <v>0</v>
      </c>
      <c r="K87" s="40"/>
      <c r="L87" s="44"/>
      <c r="M87" s="95"/>
      <c r="N87" s="198"/>
      <c r="O87" s="96"/>
      <c r="P87" s="199">
        <f>P88+P115+P126</f>
        <v>0</v>
      </c>
      <c r="Q87" s="96"/>
      <c r="R87" s="199">
        <f>R88+R115+R126</f>
        <v>0</v>
      </c>
      <c r="S87" s="96"/>
      <c r="T87" s="200">
        <f>T88+T115+T126</f>
        <v>37.790912000000006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70</v>
      </c>
      <c r="AU87" s="17" t="s">
        <v>91</v>
      </c>
      <c r="BK87" s="201">
        <f>BK88+BK115+BK126</f>
        <v>0</v>
      </c>
    </row>
    <row r="88" s="12" customFormat="1" ht="25.92" customHeight="1">
      <c r="A88" s="12"/>
      <c r="B88" s="202"/>
      <c r="C88" s="203"/>
      <c r="D88" s="204" t="s">
        <v>70</v>
      </c>
      <c r="E88" s="205" t="s">
        <v>113</v>
      </c>
      <c r="F88" s="205" t="s">
        <v>114</v>
      </c>
      <c r="G88" s="203"/>
      <c r="H88" s="203"/>
      <c r="I88" s="206"/>
      <c r="J88" s="207">
        <f>BK88</f>
        <v>0</v>
      </c>
      <c r="K88" s="203"/>
      <c r="L88" s="208"/>
      <c r="M88" s="209"/>
      <c r="N88" s="210"/>
      <c r="O88" s="210"/>
      <c r="P88" s="211">
        <f>P89+P92+P103</f>
        <v>0</v>
      </c>
      <c r="Q88" s="210"/>
      <c r="R88" s="211">
        <f>R89+R92+R103</f>
        <v>0</v>
      </c>
      <c r="S88" s="210"/>
      <c r="T88" s="212">
        <f>T89+T92+T103</f>
        <v>14.300000000000001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3" t="s">
        <v>79</v>
      </c>
      <c r="AT88" s="214" t="s">
        <v>70</v>
      </c>
      <c r="AU88" s="214" t="s">
        <v>71</v>
      </c>
      <c r="AY88" s="213" t="s">
        <v>115</v>
      </c>
      <c r="BK88" s="215">
        <f>BK89+BK92+BK103</f>
        <v>0</v>
      </c>
    </row>
    <row r="89" s="12" customFormat="1" ht="22.8" customHeight="1">
      <c r="A89" s="12"/>
      <c r="B89" s="202"/>
      <c r="C89" s="203"/>
      <c r="D89" s="204" t="s">
        <v>70</v>
      </c>
      <c r="E89" s="216" t="s">
        <v>79</v>
      </c>
      <c r="F89" s="216" t="s">
        <v>116</v>
      </c>
      <c r="G89" s="203"/>
      <c r="H89" s="203"/>
      <c r="I89" s="206"/>
      <c r="J89" s="217">
        <f>BK89</f>
        <v>0</v>
      </c>
      <c r="K89" s="203"/>
      <c r="L89" s="208"/>
      <c r="M89" s="209"/>
      <c r="N89" s="210"/>
      <c r="O89" s="210"/>
      <c r="P89" s="211">
        <f>SUM(P90:P91)</f>
        <v>0</v>
      </c>
      <c r="Q89" s="210"/>
      <c r="R89" s="211">
        <f>SUM(R90:R91)</f>
        <v>0</v>
      </c>
      <c r="S89" s="210"/>
      <c r="T89" s="212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3" t="s">
        <v>79</v>
      </c>
      <c r="AT89" s="214" t="s">
        <v>70</v>
      </c>
      <c r="AU89" s="214" t="s">
        <v>79</v>
      </c>
      <c r="AY89" s="213" t="s">
        <v>115</v>
      </c>
      <c r="BK89" s="215">
        <f>SUM(BK90:BK91)</f>
        <v>0</v>
      </c>
    </row>
    <row r="90" s="2" customFormat="1" ht="33" customHeight="1">
      <c r="A90" s="38"/>
      <c r="B90" s="39"/>
      <c r="C90" s="218" t="s">
        <v>79</v>
      </c>
      <c r="D90" s="218" t="s">
        <v>117</v>
      </c>
      <c r="E90" s="219" t="s">
        <v>118</v>
      </c>
      <c r="F90" s="220" t="s">
        <v>119</v>
      </c>
      <c r="G90" s="221" t="s">
        <v>120</v>
      </c>
      <c r="H90" s="222">
        <v>120.8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42</v>
      </c>
      <c r="O90" s="84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122</v>
      </c>
      <c r="AT90" s="229" t="s">
        <v>117</v>
      </c>
      <c r="AU90" s="229" t="s">
        <v>81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79</v>
      </c>
      <c r="BK90" s="230">
        <f>ROUND(I90*H90,2)</f>
        <v>0</v>
      </c>
      <c r="BL90" s="17" t="s">
        <v>122</v>
      </c>
      <c r="BM90" s="229" t="s">
        <v>123</v>
      </c>
    </row>
    <row r="91" s="13" customFormat="1">
      <c r="A91" s="13"/>
      <c r="B91" s="231"/>
      <c r="C91" s="232"/>
      <c r="D91" s="233" t="s">
        <v>124</v>
      </c>
      <c r="E91" s="234" t="s">
        <v>19</v>
      </c>
      <c r="F91" s="235" t="s">
        <v>125</v>
      </c>
      <c r="G91" s="232"/>
      <c r="H91" s="236">
        <v>120.8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2" t="s">
        <v>124</v>
      </c>
      <c r="AU91" s="242" t="s">
        <v>81</v>
      </c>
      <c r="AV91" s="13" t="s">
        <v>81</v>
      </c>
      <c r="AW91" s="13" t="s">
        <v>33</v>
      </c>
      <c r="AX91" s="13" t="s">
        <v>79</v>
      </c>
      <c r="AY91" s="242" t="s">
        <v>115</v>
      </c>
    </row>
    <row r="92" s="12" customFormat="1" ht="22.8" customHeight="1">
      <c r="A92" s="12"/>
      <c r="B92" s="202"/>
      <c r="C92" s="203"/>
      <c r="D92" s="204" t="s">
        <v>70</v>
      </c>
      <c r="E92" s="216" t="s">
        <v>126</v>
      </c>
      <c r="F92" s="216" t="s">
        <v>127</v>
      </c>
      <c r="G92" s="203"/>
      <c r="H92" s="203"/>
      <c r="I92" s="206"/>
      <c r="J92" s="217">
        <f>BK92</f>
        <v>0</v>
      </c>
      <c r="K92" s="203"/>
      <c r="L92" s="208"/>
      <c r="M92" s="209"/>
      <c r="N92" s="210"/>
      <c r="O92" s="210"/>
      <c r="P92" s="211">
        <f>SUM(P93:P102)</f>
        <v>0</v>
      </c>
      <c r="Q92" s="210"/>
      <c r="R92" s="211">
        <f>SUM(R93:R102)</f>
        <v>0</v>
      </c>
      <c r="S92" s="210"/>
      <c r="T92" s="212">
        <f>SUM(T93:T102)</f>
        <v>14.300000000000001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3" t="s">
        <v>79</v>
      </c>
      <c r="AT92" s="214" t="s">
        <v>70</v>
      </c>
      <c r="AU92" s="214" t="s">
        <v>79</v>
      </c>
      <c r="AY92" s="213" t="s">
        <v>115</v>
      </c>
      <c r="BK92" s="215">
        <f>SUM(BK93:BK102)</f>
        <v>0</v>
      </c>
    </row>
    <row r="93" s="2" customFormat="1" ht="33" customHeight="1">
      <c r="A93" s="38"/>
      <c r="B93" s="39"/>
      <c r="C93" s="218" t="s">
        <v>81</v>
      </c>
      <c r="D93" s="218" t="s">
        <v>117</v>
      </c>
      <c r="E93" s="219" t="s">
        <v>128</v>
      </c>
      <c r="F93" s="220" t="s">
        <v>129</v>
      </c>
      <c r="G93" s="221" t="s">
        <v>120</v>
      </c>
      <c r="H93" s="222">
        <v>459.04000000000002</v>
      </c>
      <c r="I93" s="223"/>
      <c r="J93" s="224">
        <f>ROUND(I93*H93,2)</f>
        <v>0</v>
      </c>
      <c r="K93" s="220" t="s">
        <v>121</v>
      </c>
      <c r="L93" s="44"/>
      <c r="M93" s="225" t="s">
        <v>19</v>
      </c>
      <c r="N93" s="226" t="s">
        <v>42</v>
      </c>
      <c r="O93" s="8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9" t="s">
        <v>122</v>
      </c>
      <c r="AT93" s="229" t="s">
        <v>117</v>
      </c>
      <c r="AU93" s="229" t="s">
        <v>81</v>
      </c>
      <c r="AY93" s="17" t="s">
        <v>115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17" t="s">
        <v>79</v>
      </c>
      <c r="BK93" s="230">
        <f>ROUND(I93*H93,2)</f>
        <v>0</v>
      </c>
      <c r="BL93" s="17" t="s">
        <v>122</v>
      </c>
      <c r="BM93" s="229" t="s">
        <v>130</v>
      </c>
    </row>
    <row r="94" s="14" customFormat="1">
      <c r="A94" s="14"/>
      <c r="B94" s="243"/>
      <c r="C94" s="244"/>
      <c r="D94" s="233" t="s">
        <v>124</v>
      </c>
      <c r="E94" s="245" t="s">
        <v>19</v>
      </c>
      <c r="F94" s="246" t="s">
        <v>131</v>
      </c>
      <c r="G94" s="244"/>
      <c r="H94" s="245" t="s">
        <v>19</v>
      </c>
      <c r="I94" s="247"/>
      <c r="J94" s="244"/>
      <c r="K94" s="244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124</v>
      </c>
      <c r="AU94" s="252" t="s">
        <v>81</v>
      </c>
      <c r="AV94" s="14" t="s">
        <v>79</v>
      </c>
      <c r="AW94" s="14" t="s">
        <v>33</v>
      </c>
      <c r="AX94" s="14" t="s">
        <v>71</v>
      </c>
      <c r="AY94" s="252" t="s">
        <v>115</v>
      </c>
    </row>
    <row r="95" s="13" customFormat="1">
      <c r="A95" s="13"/>
      <c r="B95" s="231"/>
      <c r="C95" s="232"/>
      <c r="D95" s="233" t="s">
        <v>124</v>
      </c>
      <c r="E95" s="234" t="s">
        <v>19</v>
      </c>
      <c r="F95" s="235" t="s">
        <v>132</v>
      </c>
      <c r="G95" s="232"/>
      <c r="H95" s="236">
        <v>459.04000000000002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124</v>
      </c>
      <c r="AU95" s="242" t="s">
        <v>81</v>
      </c>
      <c r="AV95" s="13" t="s">
        <v>81</v>
      </c>
      <c r="AW95" s="13" t="s">
        <v>33</v>
      </c>
      <c r="AX95" s="13" t="s">
        <v>79</v>
      </c>
      <c r="AY95" s="242" t="s">
        <v>115</v>
      </c>
    </row>
    <row r="96" s="2" customFormat="1" ht="44.25" customHeight="1">
      <c r="A96" s="38"/>
      <c r="B96" s="39"/>
      <c r="C96" s="218" t="s">
        <v>133</v>
      </c>
      <c r="D96" s="218" t="s">
        <v>117</v>
      </c>
      <c r="E96" s="219" t="s">
        <v>134</v>
      </c>
      <c r="F96" s="220" t="s">
        <v>135</v>
      </c>
      <c r="G96" s="221" t="s">
        <v>120</v>
      </c>
      <c r="H96" s="222">
        <v>2295.1999999999998</v>
      </c>
      <c r="I96" s="223"/>
      <c r="J96" s="224">
        <f>ROUND(I96*H96,2)</f>
        <v>0</v>
      </c>
      <c r="K96" s="220" t="s">
        <v>121</v>
      </c>
      <c r="L96" s="44"/>
      <c r="M96" s="225" t="s">
        <v>19</v>
      </c>
      <c r="N96" s="226" t="s">
        <v>42</v>
      </c>
      <c r="O96" s="84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9" t="s">
        <v>122</v>
      </c>
      <c r="AT96" s="229" t="s">
        <v>117</v>
      </c>
      <c r="AU96" s="229" t="s">
        <v>81</v>
      </c>
      <c r="AY96" s="17" t="s">
        <v>115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17" t="s">
        <v>79</v>
      </c>
      <c r="BK96" s="230">
        <f>ROUND(I96*H96,2)</f>
        <v>0</v>
      </c>
      <c r="BL96" s="17" t="s">
        <v>122</v>
      </c>
      <c r="BM96" s="229" t="s">
        <v>136</v>
      </c>
    </row>
    <row r="97" s="2" customFormat="1">
      <c r="A97" s="38"/>
      <c r="B97" s="39"/>
      <c r="C97" s="40"/>
      <c r="D97" s="233" t="s">
        <v>137</v>
      </c>
      <c r="E97" s="40"/>
      <c r="F97" s="253" t="s">
        <v>138</v>
      </c>
      <c r="G97" s="40"/>
      <c r="H97" s="40"/>
      <c r="I97" s="136"/>
      <c r="J97" s="40"/>
      <c r="K97" s="40"/>
      <c r="L97" s="44"/>
      <c r="M97" s="254"/>
      <c r="N97" s="255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137</v>
      </c>
      <c r="AU97" s="17" t="s">
        <v>81</v>
      </c>
    </row>
    <row r="98" s="13" customFormat="1">
      <c r="A98" s="13"/>
      <c r="B98" s="231"/>
      <c r="C98" s="232"/>
      <c r="D98" s="233" t="s">
        <v>124</v>
      </c>
      <c r="E98" s="232"/>
      <c r="F98" s="235" t="s">
        <v>139</v>
      </c>
      <c r="G98" s="232"/>
      <c r="H98" s="236">
        <v>2295.1999999999998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124</v>
      </c>
      <c r="AU98" s="242" t="s">
        <v>81</v>
      </c>
      <c r="AV98" s="13" t="s">
        <v>81</v>
      </c>
      <c r="AW98" s="13" t="s">
        <v>4</v>
      </c>
      <c r="AX98" s="13" t="s">
        <v>79</v>
      </c>
      <c r="AY98" s="242" t="s">
        <v>115</v>
      </c>
    </row>
    <row r="99" s="2" customFormat="1" ht="33" customHeight="1">
      <c r="A99" s="38"/>
      <c r="B99" s="39"/>
      <c r="C99" s="218" t="s">
        <v>122</v>
      </c>
      <c r="D99" s="218" t="s">
        <v>117</v>
      </c>
      <c r="E99" s="219" t="s">
        <v>140</v>
      </c>
      <c r="F99" s="220" t="s">
        <v>141</v>
      </c>
      <c r="G99" s="221" t="s">
        <v>120</v>
      </c>
      <c r="H99" s="222">
        <v>459.04000000000002</v>
      </c>
      <c r="I99" s="223"/>
      <c r="J99" s="224">
        <f>ROUND(I99*H99,2)</f>
        <v>0</v>
      </c>
      <c r="K99" s="220" t="s">
        <v>121</v>
      </c>
      <c r="L99" s="44"/>
      <c r="M99" s="225" t="s">
        <v>19</v>
      </c>
      <c r="N99" s="226" t="s">
        <v>42</v>
      </c>
      <c r="O99" s="84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9" t="s">
        <v>122</v>
      </c>
      <c r="AT99" s="229" t="s">
        <v>117</v>
      </c>
      <c r="AU99" s="229" t="s">
        <v>81</v>
      </c>
      <c r="AY99" s="17" t="s">
        <v>115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79</v>
      </c>
      <c r="BK99" s="230">
        <f>ROUND(I99*H99,2)</f>
        <v>0</v>
      </c>
      <c r="BL99" s="17" t="s">
        <v>122</v>
      </c>
      <c r="BM99" s="229" t="s">
        <v>142</v>
      </c>
    </row>
    <row r="100" s="2" customFormat="1" ht="21.75" customHeight="1">
      <c r="A100" s="38"/>
      <c r="B100" s="39"/>
      <c r="C100" s="218" t="s">
        <v>143</v>
      </c>
      <c r="D100" s="218" t="s">
        <v>117</v>
      </c>
      <c r="E100" s="219" t="s">
        <v>144</v>
      </c>
      <c r="F100" s="220" t="s">
        <v>145</v>
      </c>
      <c r="G100" s="221" t="s">
        <v>146</v>
      </c>
      <c r="H100" s="222">
        <v>14.300000000000001</v>
      </c>
      <c r="I100" s="223"/>
      <c r="J100" s="224">
        <f>ROUND(I100*H100,2)</f>
        <v>0</v>
      </c>
      <c r="K100" s="220" t="s">
        <v>121</v>
      </c>
      <c r="L100" s="44"/>
      <c r="M100" s="225" t="s">
        <v>19</v>
      </c>
      <c r="N100" s="226" t="s">
        <v>42</v>
      </c>
      <c r="O100" s="84"/>
      <c r="P100" s="227">
        <f>O100*H100</f>
        <v>0</v>
      </c>
      <c r="Q100" s="227">
        <v>0</v>
      </c>
      <c r="R100" s="227">
        <f>Q100*H100</f>
        <v>0</v>
      </c>
      <c r="S100" s="227">
        <v>1</v>
      </c>
      <c r="T100" s="228">
        <f>S100*H100</f>
        <v>14.300000000000001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9" t="s">
        <v>122</v>
      </c>
      <c r="AT100" s="229" t="s">
        <v>117</v>
      </c>
      <c r="AU100" s="229" t="s">
        <v>81</v>
      </c>
      <c r="AY100" s="17" t="s">
        <v>115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7" t="s">
        <v>79</v>
      </c>
      <c r="BK100" s="230">
        <f>ROUND(I100*H100,2)</f>
        <v>0</v>
      </c>
      <c r="BL100" s="17" t="s">
        <v>122</v>
      </c>
      <c r="BM100" s="229" t="s">
        <v>147</v>
      </c>
    </row>
    <row r="101" s="14" customFormat="1">
      <c r="A101" s="14"/>
      <c r="B101" s="243"/>
      <c r="C101" s="244"/>
      <c r="D101" s="233" t="s">
        <v>124</v>
      </c>
      <c r="E101" s="245" t="s">
        <v>19</v>
      </c>
      <c r="F101" s="246" t="s">
        <v>148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124</v>
      </c>
      <c r="AU101" s="252" t="s">
        <v>81</v>
      </c>
      <c r="AV101" s="14" t="s">
        <v>79</v>
      </c>
      <c r="AW101" s="14" t="s">
        <v>33</v>
      </c>
      <c r="AX101" s="14" t="s">
        <v>71</v>
      </c>
      <c r="AY101" s="252" t="s">
        <v>115</v>
      </c>
    </row>
    <row r="102" s="13" customFormat="1">
      <c r="A102" s="13"/>
      <c r="B102" s="231"/>
      <c r="C102" s="232"/>
      <c r="D102" s="233" t="s">
        <v>124</v>
      </c>
      <c r="E102" s="234" t="s">
        <v>19</v>
      </c>
      <c r="F102" s="235" t="s">
        <v>149</v>
      </c>
      <c r="G102" s="232"/>
      <c r="H102" s="236">
        <v>14.300000000000001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124</v>
      </c>
      <c r="AU102" s="242" t="s">
        <v>81</v>
      </c>
      <c r="AV102" s="13" t="s">
        <v>81</v>
      </c>
      <c r="AW102" s="13" t="s">
        <v>33</v>
      </c>
      <c r="AX102" s="13" t="s">
        <v>79</v>
      </c>
      <c r="AY102" s="242" t="s">
        <v>115</v>
      </c>
    </row>
    <row r="103" s="12" customFormat="1" ht="22.8" customHeight="1">
      <c r="A103" s="12"/>
      <c r="B103" s="202"/>
      <c r="C103" s="203"/>
      <c r="D103" s="204" t="s">
        <v>70</v>
      </c>
      <c r="E103" s="216" t="s">
        <v>150</v>
      </c>
      <c r="F103" s="216" t="s">
        <v>151</v>
      </c>
      <c r="G103" s="203"/>
      <c r="H103" s="203"/>
      <c r="I103" s="206"/>
      <c r="J103" s="217">
        <f>BK103</f>
        <v>0</v>
      </c>
      <c r="K103" s="203"/>
      <c r="L103" s="208"/>
      <c r="M103" s="209"/>
      <c r="N103" s="210"/>
      <c r="O103" s="210"/>
      <c r="P103" s="211">
        <f>SUM(P104:P114)</f>
        <v>0</v>
      </c>
      <c r="Q103" s="210"/>
      <c r="R103" s="211">
        <f>SUM(R104:R114)</f>
        <v>0</v>
      </c>
      <c r="S103" s="210"/>
      <c r="T103" s="212">
        <f>SUM(T104:T114)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3" t="s">
        <v>79</v>
      </c>
      <c r="AT103" s="214" t="s">
        <v>70</v>
      </c>
      <c r="AU103" s="214" t="s">
        <v>79</v>
      </c>
      <c r="AY103" s="213" t="s">
        <v>115</v>
      </c>
      <c r="BK103" s="215">
        <f>SUM(BK104:BK114)</f>
        <v>0</v>
      </c>
    </row>
    <row r="104" s="2" customFormat="1" ht="21.75" customHeight="1">
      <c r="A104" s="38"/>
      <c r="B104" s="39"/>
      <c r="C104" s="218" t="s">
        <v>152</v>
      </c>
      <c r="D104" s="218" t="s">
        <v>117</v>
      </c>
      <c r="E104" s="219" t="s">
        <v>153</v>
      </c>
      <c r="F104" s="220" t="s">
        <v>154</v>
      </c>
      <c r="G104" s="221" t="s">
        <v>146</v>
      </c>
      <c r="H104" s="222">
        <v>37.790999999999997</v>
      </c>
      <c r="I104" s="223"/>
      <c r="J104" s="224">
        <f>ROUND(I104*H104,2)</f>
        <v>0</v>
      </c>
      <c r="K104" s="220" t="s">
        <v>121</v>
      </c>
      <c r="L104" s="44"/>
      <c r="M104" s="225" t="s">
        <v>19</v>
      </c>
      <c r="N104" s="226" t="s">
        <v>42</v>
      </c>
      <c r="O104" s="84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9" t="s">
        <v>122</v>
      </c>
      <c r="AT104" s="229" t="s">
        <v>117</v>
      </c>
      <c r="AU104" s="229" t="s">
        <v>81</v>
      </c>
      <c r="AY104" s="17" t="s">
        <v>115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7" t="s">
        <v>79</v>
      </c>
      <c r="BK104" s="230">
        <f>ROUND(I104*H104,2)</f>
        <v>0</v>
      </c>
      <c r="BL104" s="17" t="s">
        <v>122</v>
      </c>
      <c r="BM104" s="229" t="s">
        <v>155</v>
      </c>
    </row>
    <row r="105" s="2" customFormat="1" ht="33" customHeight="1">
      <c r="A105" s="38"/>
      <c r="B105" s="39"/>
      <c r="C105" s="218" t="s">
        <v>156</v>
      </c>
      <c r="D105" s="218" t="s">
        <v>117</v>
      </c>
      <c r="E105" s="219" t="s">
        <v>157</v>
      </c>
      <c r="F105" s="220" t="s">
        <v>158</v>
      </c>
      <c r="G105" s="221" t="s">
        <v>146</v>
      </c>
      <c r="H105" s="222">
        <v>151.16399999999999</v>
      </c>
      <c r="I105" s="223"/>
      <c r="J105" s="224">
        <f>ROUND(I105*H105,2)</f>
        <v>0</v>
      </c>
      <c r="K105" s="220" t="s">
        <v>121</v>
      </c>
      <c r="L105" s="44"/>
      <c r="M105" s="225" t="s">
        <v>19</v>
      </c>
      <c r="N105" s="226" t="s">
        <v>42</v>
      </c>
      <c r="O105" s="84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9" t="s">
        <v>122</v>
      </c>
      <c r="AT105" s="229" t="s">
        <v>117</v>
      </c>
      <c r="AU105" s="229" t="s">
        <v>81</v>
      </c>
      <c r="AY105" s="17" t="s">
        <v>115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17" t="s">
        <v>79</v>
      </c>
      <c r="BK105" s="230">
        <f>ROUND(I105*H105,2)</f>
        <v>0</v>
      </c>
      <c r="BL105" s="17" t="s">
        <v>122</v>
      </c>
      <c r="BM105" s="229" t="s">
        <v>159</v>
      </c>
    </row>
    <row r="106" s="2" customFormat="1">
      <c r="A106" s="38"/>
      <c r="B106" s="39"/>
      <c r="C106" s="40"/>
      <c r="D106" s="233" t="s">
        <v>137</v>
      </c>
      <c r="E106" s="40"/>
      <c r="F106" s="253" t="s">
        <v>160</v>
      </c>
      <c r="G106" s="40"/>
      <c r="H106" s="40"/>
      <c r="I106" s="136"/>
      <c r="J106" s="40"/>
      <c r="K106" s="40"/>
      <c r="L106" s="44"/>
      <c r="M106" s="254"/>
      <c r="N106" s="255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137</v>
      </c>
      <c r="AU106" s="17" t="s">
        <v>81</v>
      </c>
    </row>
    <row r="107" s="13" customFormat="1">
      <c r="A107" s="13"/>
      <c r="B107" s="231"/>
      <c r="C107" s="232"/>
      <c r="D107" s="233" t="s">
        <v>124</v>
      </c>
      <c r="E107" s="232"/>
      <c r="F107" s="235" t="s">
        <v>161</v>
      </c>
      <c r="G107" s="232"/>
      <c r="H107" s="236">
        <v>151.16399999999999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124</v>
      </c>
      <c r="AU107" s="242" t="s">
        <v>81</v>
      </c>
      <c r="AV107" s="13" t="s">
        <v>81</v>
      </c>
      <c r="AW107" s="13" t="s">
        <v>4</v>
      </c>
      <c r="AX107" s="13" t="s">
        <v>79</v>
      </c>
      <c r="AY107" s="242" t="s">
        <v>115</v>
      </c>
    </row>
    <row r="108" s="2" customFormat="1" ht="33" customHeight="1">
      <c r="A108" s="38"/>
      <c r="B108" s="39"/>
      <c r="C108" s="218" t="s">
        <v>162</v>
      </c>
      <c r="D108" s="218" t="s">
        <v>117</v>
      </c>
      <c r="E108" s="219" t="s">
        <v>163</v>
      </c>
      <c r="F108" s="220" t="s">
        <v>164</v>
      </c>
      <c r="G108" s="221" t="s">
        <v>146</v>
      </c>
      <c r="H108" s="222">
        <v>13.951000000000001</v>
      </c>
      <c r="I108" s="223"/>
      <c r="J108" s="224">
        <f>ROUND(I108*H108,2)</f>
        <v>0</v>
      </c>
      <c r="K108" s="220" t="s">
        <v>121</v>
      </c>
      <c r="L108" s="44"/>
      <c r="M108" s="225" t="s">
        <v>19</v>
      </c>
      <c r="N108" s="226" t="s">
        <v>42</v>
      </c>
      <c r="O108" s="8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9" t="s">
        <v>122</v>
      </c>
      <c r="AT108" s="229" t="s">
        <v>117</v>
      </c>
      <c r="AU108" s="229" t="s">
        <v>81</v>
      </c>
      <c r="AY108" s="17" t="s">
        <v>115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7" t="s">
        <v>79</v>
      </c>
      <c r="BK108" s="230">
        <f>ROUND(I108*H108,2)</f>
        <v>0</v>
      </c>
      <c r="BL108" s="17" t="s">
        <v>122</v>
      </c>
      <c r="BM108" s="229" t="s">
        <v>165</v>
      </c>
    </row>
    <row r="109" s="2" customFormat="1" ht="16.5" customHeight="1">
      <c r="A109" s="38"/>
      <c r="B109" s="39"/>
      <c r="C109" s="218" t="s">
        <v>126</v>
      </c>
      <c r="D109" s="218" t="s">
        <v>117</v>
      </c>
      <c r="E109" s="219" t="s">
        <v>166</v>
      </c>
      <c r="F109" s="220" t="s">
        <v>167</v>
      </c>
      <c r="G109" s="221" t="s">
        <v>168</v>
      </c>
      <c r="H109" s="222">
        <v>14300</v>
      </c>
      <c r="I109" s="223"/>
      <c r="J109" s="224">
        <f>ROUND(I109*H109,2)</f>
        <v>0</v>
      </c>
      <c r="K109" s="220" t="s">
        <v>169</v>
      </c>
      <c r="L109" s="44"/>
      <c r="M109" s="225" t="s">
        <v>19</v>
      </c>
      <c r="N109" s="226" t="s">
        <v>42</v>
      </c>
      <c r="O109" s="8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9" t="s">
        <v>122</v>
      </c>
      <c r="AT109" s="229" t="s">
        <v>117</v>
      </c>
      <c r="AU109" s="229" t="s">
        <v>81</v>
      </c>
      <c r="AY109" s="17" t="s">
        <v>115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17" t="s">
        <v>79</v>
      </c>
      <c r="BK109" s="230">
        <f>ROUND(I109*H109,2)</f>
        <v>0</v>
      </c>
      <c r="BL109" s="17" t="s">
        <v>122</v>
      </c>
      <c r="BM109" s="229" t="s">
        <v>170</v>
      </c>
    </row>
    <row r="110" s="14" customFormat="1">
      <c r="A110" s="14"/>
      <c r="B110" s="243"/>
      <c r="C110" s="244"/>
      <c r="D110" s="233" t="s">
        <v>124</v>
      </c>
      <c r="E110" s="245" t="s">
        <v>19</v>
      </c>
      <c r="F110" s="246" t="s">
        <v>171</v>
      </c>
      <c r="G110" s="244"/>
      <c r="H110" s="245" t="s">
        <v>19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124</v>
      </c>
      <c r="AU110" s="252" t="s">
        <v>81</v>
      </c>
      <c r="AV110" s="14" t="s">
        <v>79</v>
      </c>
      <c r="AW110" s="14" t="s">
        <v>33</v>
      </c>
      <c r="AX110" s="14" t="s">
        <v>71</v>
      </c>
      <c r="AY110" s="252" t="s">
        <v>115</v>
      </c>
    </row>
    <row r="111" s="13" customFormat="1">
      <c r="A111" s="13"/>
      <c r="B111" s="231"/>
      <c r="C111" s="232"/>
      <c r="D111" s="233" t="s">
        <v>124</v>
      </c>
      <c r="E111" s="234" t="s">
        <v>19</v>
      </c>
      <c r="F111" s="235" t="s">
        <v>172</v>
      </c>
      <c r="G111" s="232"/>
      <c r="H111" s="236">
        <v>14300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124</v>
      </c>
      <c r="AU111" s="242" t="s">
        <v>81</v>
      </c>
      <c r="AV111" s="13" t="s">
        <v>81</v>
      </c>
      <c r="AW111" s="13" t="s">
        <v>33</v>
      </c>
      <c r="AX111" s="13" t="s">
        <v>79</v>
      </c>
      <c r="AY111" s="242" t="s">
        <v>115</v>
      </c>
    </row>
    <row r="112" s="2" customFormat="1" ht="16.5" customHeight="1">
      <c r="A112" s="38"/>
      <c r="B112" s="39"/>
      <c r="C112" s="218" t="s">
        <v>173</v>
      </c>
      <c r="D112" s="218" t="s">
        <v>117</v>
      </c>
      <c r="E112" s="219" t="s">
        <v>174</v>
      </c>
      <c r="F112" s="220" t="s">
        <v>175</v>
      </c>
      <c r="G112" s="221" t="s">
        <v>168</v>
      </c>
      <c r="H112" s="222">
        <v>9540</v>
      </c>
      <c r="I112" s="223"/>
      <c r="J112" s="224">
        <f>ROUND(I112*H112,2)</f>
        <v>0</v>
      </c>
      <c r="K112" s="220" t="s">
        <v>169</v>
      </c>
      <c r="L112" s="44"/>
      <c r="M112" s="225" t="s">
        <v>19</v>
      </c>
      <c r="N112" s="226" t="s">
        <v>42</v>
      </c>
      <c r="O112" s="8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9" t="s">
        <v>122</v>
      </c>
      <c r="AT112" s="229" t="s">
        <v>117</v>
      </c>
      <c r="AU112" s="229" t="s">
        <v>81</v>
      </c>
      <c r="AY112" s="17" t="s">
        <v>115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17" t="s">
        <v>79</v>
      </c>
      <c r="BK112" s="230">
        <f>ROUND(I112*H112,2)</f>
        <v>0</v>
      </c>
      <c r="BL112" s="17" t="s">
        <v>122</v>
      </c>
      <c r="BM112" s="229" t="s">
        <v>176</v>
      </c>
    </row>
    <row r="113" s="14" customFormat="1">
      <c r="A113" s="14"/>
      <c r="B113" s="243"/>
      <c r="C113" s="244"/>
      <c r="D113" s="233" t="s">
        <v>124</v>
      </c>
      <c r="E113" s="245" t="s">
        <v>19</v>
      </c>
      <c r="F113" s="246" t="s">
        <v>171</v>
      </c>
      <c r="G113" s="244"/>
      <c r="H113" s="245" t="s">
        <v>19</v>
      </c>
      <c r="I113" s="247"/>
      <c r="J113" s="244"/>
      <c r="K113" s="244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124</v>
      </c>
      <c r="AU113" s="252" t="s">
        <v>81</v>
      </c>
      <c r="AV113" s="14" t="s">
        <v>79</v>
      </c>
      <c r="AW113" s="14" t="s">
        <v>33</v>
      </c>
      <c r="AX113" s="14" t="s">
        <v>71</v>
      </c>
      <c r="AY113" s="252" t="s">
        <v>115</v>
      </c>
    </row>
    <row r="114" s="13" customFormat="1">
      <c r="A114" s="13"/>
      <c r="B114" s="231"/>
      <c r="C114" s="232"/>
      <c r="D114" s="233" t="s">
        <v>124</v>
      </c>
      <c r="E114" s="234" t="s">
        <v>19</v>
      </c>
      <c r="F114" s="235" t="s">
        <v>177</v>
      </c>
      <c r="G114" s="232"/>
      <c r="H114" s="236">
        <v>9540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124</v>
      </c>
      <c r="AU114" s="242" t="s">
        <v>81</v>
      </c>
      <c r="AV114" s="13" t="s">
        <v>81</v>
      </c>
      <c r="AW114" s="13" t="s">
        <v>33</v>
      </c>
      <c r="AX114" s="13" t="s">
        <v>79</v>
      </c>
      <c r="AY114" s="242" t="s">
        <v>115</v>
      </c>
    </row>
    <row r="115" s="12" customFormat="1" ht="25.92" customHeight="1">
      <c r="A115" s="12"/>
      <c r="B115" s="202"/>
      <c r="C115" s="203"/>
      <c r="D115" s="204" t="s">
        <v>70</v>
      </c>
      <c r="E115" s="205" t="s">
        <v>178</v>
      </c>
      <c r="F115" s="205" t="s">
        <v>179</v>
      </c>
      <c r="G115" s="203"/>
      <c r="H115" s="203"/>
      <c r="I115" s="206"/>
      <c r="J115" s="207">
        <f>BK115</f>
        <v>0</v>
      </c>
      <c r="K115" s="203"/>
      <c r="L115" s="208"/>
      <c r="M115" s="209"/>
      <c r="N115" s="210"/>
      <c r="O115" s="210"/>
      <c r="P115" s="211">
        <f>P116</f>
        <v>0</v>
      </c>
      <c r="Q115" s="210"/>
      <c r="R115" s="211">
        <f>R116</f>
        <v>0</v>
      </c>
      <c r="S115" s="210"/>
      <c r="T115" s="212">
        <f>T116</f>
        <v>23.490912000000002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3" t="s">
        <v>81</v>
      </c>
      <c r="AT115" s="214" t="s">
        <v>70</v>
      </c>
      <c r="AU115" s="214" t="s">
        <v>71</v>
      </c>
      <c r="AY115" s="213" t="s">
        <v>115</v>
      </c>
      <c r="BK115" s="215">
        <f>BK116</f>
        <v>0</v>
      </c>
    </row>
    <row r="116" s="12" customFormat="1" ht="22.8" customHeight="1">
      <c r="A116" s="12"/>
      <c r="B116" s="202"/>
      <c r="C116" s="203"/>
      <c r="D116" s="204" t="s">
        <v>70</v>
      </c>
      <c r="E116" s="216" t="s">
        <v>180</v>
      </c>
      <c r="F116" s="216" t="s">
        <v>181</v>
      </c>
      <c r="G116" s="203"/>
      <c r="H116" s="203"/>
      <c r="I116" s="206"/>
      <c r="J116" s="217">
        <f>BK116</f>
        <v>0</v>
      </c>
      <c r="K116" s="203"/>
      <c r="L116" s="208"/>
      <c r="M116" s="209"/>
      <c r="N116" s="210"/>
      <c r="O116" s="210"/>
      <c r="P116" s="211">
        <f>SUM(P117:P125)</f>
        <v>0</v>
      </c>
      <c r="Q116" s="210"/>
      <c r="R116" s="211">
        <f>SUM(R117:R125)</f>
        <v>0</v>
      </c>
      <c r="S116" s="210"/>
      <c r="T116" s="212">
        <f>SUM(T117:T125)</f>
        <v>23.490912000000002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3" t="s">
        <v>81</v>
      </c>
      <c r="AT116" s="214" t="s">
        <v>70</v>
      </c>
      <c r="AU116" s="214" t="s">
        <v>79</v>
      </c>
      <c r="AY116" s="213" t="s">
        <v>115</v>
      </c>
      <c r="BK116" s="215">
        <f>SUM(BK117:BK125)</f>
        <v>0</v>
      </c>
    </row>
    <row r="117" s="2" customFormat="1" ht="16.5" customHeight="1">
      <c r="A117" s="38"/>
      <c r="B117" s="39"/>
      <c r="C117" s="218" t="s">
        <v>182</v>
      </c>
      <c r="D117" s="218" t="s">
        <v>117</v>
      </c>
      <c r="E117" s="219" t="s">
        <v>183</v>
      </c>
      <c r="F117" s="220" t="s">
        <v>184</v>
      </c>
      <c r="G117" s="221" t="s">
        <v>120</v>
      </c>
      <c r="H117" s="222">
        <v>1362.816</v>
      </c>
      <c r="I117" s="223"/>
      <c r="J117" s="224">
        <f>ROUND(I117*H117,2)</f>
        <v>0</v>
      </c>
      <c r="K117" s="220" t="s">
        <v>121</v>
      </c>
      <c r="L117" s="44"/>
      <c r="M117" s="225" t="s">
        <v>19</v>
      </c>
      <c r="N117" s="226" t="s">
        <v>42</v>
      </c>
      <c r="O117" s="84"/>
      <c r="P117" s="227">
        <f>O117*H117</f>
        <v>0</v>
      </c>
      <c r="Q117" s="227">
        <v>0</v>
      </c>
      <c r="R117" s="227">
        <f>Q117*H117</f>
        <v>0</v>
      </c>
      <c r="S117" s="227">
        <v>0.0070000000000000001</v>
      </c>
      <c r="T117" s="228">
        <f>S117*H117</f>
        <v>9.5397119999999997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9" t="s">
        <v>185</v>
      </c>
      <c r="AT117" s="229" t="s">
        <v>117</v>
      </c>
      <c r="AU117" s="229" t="s">
        <v>81</v>
      </c>
      <c r="AY117" s="17" t="s">
        <v>115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7" t="s">
        <v>79</v>
      </c>
      <c r="BK117" s="230">
        <f>ROUND(I117*H117,2)</f>
        <v>0</v>
      </c>
      <c r="BL117" s="17" t="s">
        <v>185</v>
      </c>
      <c r="BM117" s="229" t="s">
        <v>186</v>
      </c>
    </row>
    <row r="118" s="14" customFormat="1">
      <c r="A118" s="14"/>
      <c r="B118" s="243"/>
      <c r="C118" s="244"/>
      <c r="D118" s="233" t="s">
        <v>124</v>
      </c>
      <c r="E118" s="245" t="s">
        <v>19</v>
      </c>
      <c r="F118" s="246" t="s">
        <v>131</v>
      </c>
      <c r="G118" s="244"/>
      <c r="H118" s="245" t="s">
        <v>19</v>
      </c>
      <c r="I118" s="247"/>
      <c r="J118" s="244"/>
      <c r="K118" s="244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124</v>
      </c>
      <c r="AU118" s="252" t="s">
        <v>81</v>
      </c>
      <c r="AV118" s="14" t="s">
        <v>79</v>
      </c>
      <c r="AW118" s="14" t="s">
        <v>33</v>
      </c>
      <c r="AX118" s="14" t="s">
        <v>71</v>
      </c>
      <c r="AY118" s="252" t="s">
        <v>115</v>
      </c>
    </row>
    <row r="119" s="13" customFormat="1">
      <c r="A119" s="13"/>
      <c r="B119" s="231"/>
      <c r="C119" s="232"/>
      <c r="D119" s="233" t="s">
        <v>124</v>
      </c>
      <c r="E119" s="234" t="s">
        <v>19</v>
      </c>
      <c r="F119" s="235" t="s">
        <v>187</v>
      </c>
      <c r="G119" s="232"/>
      <c r="H119" s="236">
        <v>1362.816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124</v>
      </c>
      <c r="AU119" s="242" t="s">
        <v>81</v>
      </c>
      <c r="AV119" s="13" t="s">
        <v>81</v>
      </c>
      <c r="AW119" s="13" t="s">
        <v>33</v>
      </c>
      <c r="AX119" s="13" t="s">
        <v>79</v>
      </c>
      <c r="AY119" s="242" t="s">
        <v>115</v>
      </c>
    </row>
    <row r="120" s="2" customFormat="1" ht="21.75" customHeight="1">
      <c r="A120" s="38"/>
      <c r="B120" s="39"/>
      <c r="C120" s="218" t="s">
        <v>188</v>
      </c>
      <c r="D120" s="218" t="s">
        <v>117</v>
      </c>
      <c r="E120" s="219" t="s">
        <v>189</v>
      </c>
      <c r="F120" s="220" t="s">
        <v>190</v>
      </c>
      <c r="G120" s="221" t="s">
        <v>120</v>
      </c>
      <c r="H120" s="222">
        <v>465.04000000000002</v>
      </c>
      <c r="I120" s="223"/>
      <c r="J120" s="224">
        <f>ROUND(I120*H120,2)</f>
        <v>0</v>
      </c>
      <c r="K120" s="220" t="s">
        <v>121</v>
      </c>
      <c r="L120" s="44"/>
      <c r="M120" s="225" t="s">
        <v>19</v>
      </c>
      <c r="N120" s="226" t="s">
        <v>42</v>
      </c>
      <c r="O120" s="84"/>
      <c r="P120" s="227">
        <f>O120*H120</f>
        <v>0</v>
      </c>
      <c r="Q120" s="227">
        <v>0</v>
      </c>
      <c r="R120" s="227">
        <f>Q120*H120</f>
        <v>0</v>
      </c>
      <c r="S120" s="227">
        <v>0.029999999999999999</v>
      </c>
      <c r="T120" s="228">
        <f>S120*H120</f>
        <v>13.9512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9" t="s">
        <v>185</v>
      </c>
      <c r="AT120" s="229" t="s">
        <v>117</v>
      </c>
      <c r="AU120" s="229" t="s">
        <v>81</v>
      </c>
      <c r="AY120" s="17" t="s">
        <v>115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79</v>
      </c>
      <c r="BK120" s="230">
        <f>ROUND(I120*H120,2)</f>
        <v>0</v>
      </c>
      <c r="BL120" s="17" t="s">
        <v>185</v>
      </c>
      <c r="BM120" s="229" t="s">
        <v>191</v>
      </c>
    </row>
    <row r="121" s="14" customFormat="1">
      <c r="A121" s="14"/>
      <c r="B121" s="243"/>
      <c r="C121" s="244"/>
      <c r="D121" s="233" t="s">
        <v>124</v>
      </c>
      <c r="E121" s="245" t="s">
        <v>19</v>
      </c>
      <c r="F121" s="246" t="s">
        <v>131</v>
      </c>
      <c r="G121" s="244"/>
      <c r="H121" s="245" t="s">
        <v>19</v>
      </c>
      <c r="I121" s="247"/>
      <c r="J121" s="244"/>
      <c r="K121" s="244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124</v>
      </c>
      <c r="AU121" s="252" t="s">
        <v>81</v>
      </c>
      <c r="AV121" s="14" t="s">
        <v>79</v>
      </c>
      <c r="AW121" s="14" t="s">
        <v>33</v>
      </c>
      <c r="AX121" s="14" t="s">
        <v>71</v>
      </c>
      <c r="AY121" s="252" t="s">
        <v>115</v>
      </c>
    </row>
    <row r="122" s="13" customFormat="1">
      <c r="A122" s="13"/>
      <c r="B122" s="231"/>
      <c r="C122" s="232"/>
      <c r="D122" s="233" t="s">
        <v>124</v>
      </c>
      <c r="E122" s="234" t="s">
        <v>19</v>
      </c>
      <c r="F122" s="235" t="s">
        <v>132</v>
      </c>
      <c r="G122" s="232"/>
      <c r="H122" s="236">
        <v>459.04000000000002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124</v>
      </c>
      <c r="AU122" s="242" t="s">
        <v>81</v>
      </c>
      <c r="AV122" s="13" t="s">
        <v>81</v>
      </c>
      <c r="AW122" s="13" t="s">
        <v>33</v>
      </c>
      <c r="AX122" s="13" t="s">
        <v>71</v>
      </c>
      <c r="AY122" s="242" t="s">
        <v>115</v>
      </c>
    </row>
    <row r="123" s="14" customFormat="1">
      <c r="A123" s="14"/>
      <c r="B123" s="243"/>
      <c r="C123" s="244"/>
      <c r="D123" s="233" t="s">
        <v>124</v>
      </c>
      <c r="E123" s="245" t="s">
        <v>19</v>
      </c>
      <c r="F123" s="246" t="s">
        <v>192</v>
      </c>
      <c r="G123" s="244"/>
      <c r="H123" s="245" t="s">
        <v>19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124</v>
      </c>
      <c r="AU123" s="252" t="s">
        <v>81</v>
      </c>
      <c r="AV123" s="14" t="s">
        <v>79</v>
      </c>
      <c r="AW123" s="14" t="s">
        <v>33</v>
      </c>
      <c r="AX123" s="14" t="s">
        <v>71</v>
      </c>
      <c r="AY123" s="252" t="s">
        <v>115</v>
      </c>
    </row>
    <row r="124" s="13" customFormat="1">
      <c r="A124" s="13"/>
      <c r="B124" s="231"/>
      <c r="C124" s="232"/>
      <c r="D124" s="233" t="s">
        <v>124</v>
      </c>
      <c r="E124" s="234" t="s">
        <v>19</v>
      </c>
      <c r="F124" s="235" t="s">
        <v>193</v>
      </c>
      <c r="G124" s="232"/>
      <c r="H124" s="236">
        <v>6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124</v>
      </c>
      <c r="AU124" s="242" t="s">
        <v>81</v>
      </c>
      <c r="AV124" s="13" t="s">
        <v>81</v>
      </c>
      <c r="AW124" s="13" t="s">
        <v>33</v>
      </c>
      <c r="AX124" s="13" t="s">
        <v>71</v>
      </c>
      <c r="AY124" s="242" t="s">
        <v>115</v>
      </c>
    </row>
    <row r="125" s="15" customFormat="1">
      <c r="A125" s="15"/>
      <c r="B125" s="256"/>
      <c r="C125" s="257"/>
      <c r="D125" s="233" t="s">
        <v>124</v>
      </c>
      <c r="E125" s="258" t="s">
        <v>19</v>
      </c>
      <c r="F125" s="259" t="s">
        <v>194</v>
      </c>
      <c r="G125" s="257"/>
      <c r="H125" s="260">
        <v>465.04000000000002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124</v>
      </c>
      <c r="AU125" s="266" t="s">
        <v>81</v>
      </c>
      <c r="AV125" s="15" t="s">
        <v>122</v>
      </c>
      <c r="AW125" s="15" t="s">
        <v>33</v>
      </c>
      <c r="AX125" s="15" t="s">
        <v>79</v>
      </c>
      <c r="AY125" s="266" t="s">
        <v>115</v>
      </c>
    </row>
    <row r="126" s="12" customFormat="1" ht="25.92" customHeight="1">
      <c r="A126" s="12"/>
      <c r="B126" s="202"/>
      <c r="C126" s="203"/>
      <c r="D126" s="204" t="s">
        <v>70</v>
      </c>
      <c r="E126" s="205" t="s">
        <v>195</v>
      </c>
      <c r="F126" s="205" t="s">
        <v>196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</f>
        <v>0</v>
      </c>
      <c r="Q126" s="210"/>
      <c r="R126" s="211">
        <f>R127</f>
        <v>0</v>
      </c>
      <c r="S126" s="210"/>
      <c r="T126" s="21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133</v>
      </c>
      <c r="AT126" s="214" t="s">
        <v>70</v>
      </c>
      <c r="AU126" s="214" t="s">
        <v>71</v>
      </c>
      <c r="AY126" s="213" t="s">
        <v>115</v>
      </c>
      <c r="BK126" s="215">
        <f>BK127</f>
        <v>0</v>
      </c>
    </row>
    <row r="127" s="12" customFormat="1" ht="22.8" customHeight="1">
      <c r="A127" s="12"/>
      <c r="B127" s="202"/>
      <c r="C127" s="203"/>
      <c r="D127" s="204" t="s">
        <v>70</v>
      </c>
      <c r="E127" s="216" t="s">
        <v>197</v>
      </c>
      <c r="F127" s="216" t="s">
        <v>198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SUM(P128:P129)</f>
        <v>0</v>
      </c>
      <c r="Q127" s="210"/>
      <c r="R127" s="211">
        <f>SUM(R128:R129)</f>
        <v>0</v>
      </c>
      <c r="S127" s="210"/>
      <c r="T127" s="212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133</v>
      </c>
      <c r="AT127" s="214" t="s">
        <v>70</v>
      </c>
      <c r="AU127" s="214" t="s">
        <v>79</v>
      </c>
      <c r="AY127" s="213" t="s">
        <v>115</v>
      </c>
      <c r="BK127" s="215">
        <f>SUM(BK128:BK129)</f>
        <v>0</v>
      </c>
    </row>
    <row r="128" s="2" customFormat="1" ht="21.75" customHeight="1">
      <c r="A128" s="38"/>
      <c r="B128" s="39"/>
      <c r="C128" s="218" t="s">
        <v>199</v>
      </c>
      <c r="D128" s="218" t="s">
        <v>117</v>
      </c>
      <c r="E128" s="219" t="s">
        <v>200</v>
      </c>
      <c r="F128" s="220" t="s">
        <v>201</v>
      </c>
      <c r="G128" s="221" t="s">
        <v>202</v>
      </c>
      <c r="H128" s="222">
        <v>10</v>
      </c>
      <c r="I128" s="223"/>
      <c r="J128" s="224">
        <f>ROUND(I128*H128,2)</f>
        <v>0</v>
      </c>
      <c r="K128" s="220" t="s">
        <v>121</v>
      </c>
      <c r="L128" s="44"/>
      <c r="M128" s="225" t="s">
        <v>19</v>
      </c>
      <c r="N128" s="226" t="s">
        <v>42</v>
      </c>
      <c r="O128" s="8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203</v>
      </c>
      <c r="AT128" s="229" t="s">
        <v>117</v>
      </c>
      <c r="AU128" s="229" t="s">
        <v>81</v>
      </c>
      <c r="AY128" s="17" t="s">
        <v>115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79</v>
      </c>
      <c r="BK128" s="230">
        <f>ROUND(I128*H128,2)</f>
        <v>0</v>
      </c>
      <c r="BL128" s="17" t="s">
        <v>203</v>
      </c>
      <c r="BM128" s="229" t="s">
        <v>204</v>
      </c>
    </row>
    <row r="129" s="2" customFormat="1" ht="21.75" customHeight="1">
      <c r="A129" s="38"/>
      <c r="B129" s="39"/>
      <c r="C129" s="218" t="s">
        <v>205</v>
      </c>
      <c r="D129" s="218" t="s">
        <v>117</v>
      </c>
      <c r="E129" s="219" t="s">
        <v>206</v>
      </c>
      <c r="F129" s="220" t="s">
        <v>207</v>
      </c>
      <c r="G129" s="221" t="s">
        <v>202</v>
      </c>
      <c r="H129" s="222">
        <v>50</v>
      </c>
      <c r="I129" s="223"/>
      <c r="J129" s="224">
        <f>ROUND(I129*H129,2)</f>
        <v>0</v>
      </c>
      <c r="K129" s="220" t="s">
        <v>121</v>
      </c>
      <c r="L129" s="44"/>
      <c r="M129" s="267" t="s">
        <v>19</v>
      </c>
      <c r="N129" s="268" t="s">
        <v>42</v>
      </c>
      <c r="O129" s="269"/>
      <c r="P129" s="270">
        <f>O129*H129</f>
        <v>0</v>
      </c>
      <c r="Q129" s="270">
        <v>0</v>
      </c>
      <c r="R129" s="270">
        <f>Q129*H129</f>
        <v>0</v>
      </c>
      <c r="S129" s="270">
        <v>0</v>
      </c>
      <c r="T129" s="27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203</v>
      </c>
      <c r="AT129" s="229" t="s">
        <v>117</v>
      </c>
      <c r="AU129" s="229" t="s">
        <v>81</v>
      </c>
      <c r="AY129" s="17" t="s">
        <v>115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79</v>
      </c>
      <c r="BK129" s="230">
        <f>ROUND(I129*H129,2)</f>
        <v>0</v>
      </c>
      <c r="BL129" s="17" t="s">
        <v>203</v>
      </c>
      <c r="BM129" s="229" t="s">
        <v>208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166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917oVOoEOt/hR9bHtLxbGj5ZKGPX94UiFcj9thwsyHurM+jp9Y1e/jGf9MdW4C0P+jbOTRSHnugi0cXHlqq6HA==" hashValue="ieIYMwsU74DgRM7fGaiAlTjYhx+86s+88mBhgFS0+O14/A86SqYMD0UVzY1ITu3BB3diNP98ZB5bK0Q6SOlRSA==" algorithmName="SHA-512" password="CC35"/>
  <autoFilter ref="C86:K12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81</v>
      </c>
    </row>
    <row r="4" hidden="1" s="1" customFormat="1" ht="24.96" customHeight="1">
      <c r="B4" s="20"/>
      <c r="D4" s="132" t="s">
        <v>85</v>
      </c>
      <c r="I4" s="128"/>
      <c r="L4" s="20"/>
      <c r="M4" s="133" t="s">
        <v>10</v>
      </c>
      <c r="AT4" s="17" t="s">
        <v>4</v>
      </c>
    </row>
    <row r="5" hidden="1" s="1" customFormat="1" ht="6.96" customHeight="1">
      <c r="B5" s="20"/>
      <c r="I5" s="128"/>
      <c r="L5" s="20"/>
    </row>
    <row r="6" hidden="1" s="1" customFormat="1" ht="12" customHeight="1">
      <c r="B6" s="20"/>
      <c r="D6" s="134" t="s">
        <v>16</v>
      </c>
      <c r="I6" s="128"/>
      <c r="L6" s="20"/>
    </row>
    <row r="7" hidden="1" s="1" customFormat="1" ht="23.25" customHeight="1">
      <c r="B7" s="20"/>
      <c r="E7" s="135" t="str">
        <f>'Rekapitulace stavby'!K6</f>
        <v>Demolice plechového skladu střediska Veřejná zeleň na ul. Palackého 29, Nový Jičín</v>
      </c>
      <c r="F7" s="134"/>
      <c r="G7" s="134"/>
      <c r="H7" s="134"/>
      <c r="I7" s="128"/>
      <c r="L7" s="20"/>
    </row>
    <row r="8" hidden="1" s="2" customFormat="1" ht="12" customHeight="1">
      <c r="A8" s="38"/>
      <c r="B8" s="44"/>
      <c r="C8" s="38"/>
      <c r="D8" s="134" t="s">
        <v>86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209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21. 10. 2020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19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27</v>
      </c>
      <c r="F15" s="38"/>
      <c r="G15" s="38"/>
      <c r="H15" s="38"/>
      <c r="I15" s="140" t="s">
        <v>28</v>
      </c>
      <c r="J15" s="139" t="s">
        <v>19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4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28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4" t="s">
        <v>31</v>
      </c>
      <c r="E20" s="38"/>
      <c r="F20" s="38"/>
      <c r="G20" s="38"/>
      <c r="H20" s="38"/>
      <c r="I20" s="140" t="s">
        <v>26</v>
      </c>
      <c r="J20" s="139" t="s">
        <v>19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">
        <v>32</v>
      </c>
      <c r="F21" s="38"/>
      <c r="G21" s="38"/>
      <c r="H21" s="38"/>
      <c r="I21" s="140" t="s">
        <v>28</v>
      </c>
      <c r="J21" s="139" t="s">
        <v>19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4" t="s">
        <v>34</v>
      </c>
      <c r="E23" s="38"/>
      <c r="F23" s="38"/>
      <c r="G23" s="38"/>
      <c r="H23" s="38"/>
      <c r="I23" s="140" t="s">
        <v>26</v>
      </c>
      <c r="J23" s="139" t="s">
        <v>19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">
        <v>32</v>
      </c>
      <c r="F24" s="38"/>
      <c r="G24" s="38"/>
      <c r="H24" s="38"/>
      <c r="I24" s="140" t="s">
        <v>28</v>
      </c>
      <c r="J24" s="139" t="s">
        <v>19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4" t="s">
        <v>35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9" t="s">
        <v>37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1" t="s">
        <v>39</v>
      </c>
      <c r="G32" s="38"/>
      <c r="H32" s="38"/>
      <c r="I32" s="152" t="s">
        <v>38</v>
      </c>
      <c r="J32" s="151" t="s">
        <v>40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41</v>
      </c>
      <c r="E33" s="134" t="s">
        <v>42</v>
      </c>
      <c r="F33" s="154">
        <f>ROUND((SUM(BE83:BE93)),  2)</f>
        <v>0</v>
      </c>
      <c r="G33" s="38"/>
      <c r="H33" s="38"/>
      <c r="I33" s="155">
        <v>0.20999999999999999</v>
      </c>
      <c r="J33" s="154">
        <f>ROUND(((SUM(BE83:BE93))*I33),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4" t="s">
        <v>43</v>
      </c>
      <c r="F34" s="154">
        <f>ROUND((SUM(BF83:BF93)),  2)</f>
        <v>0</v>
      </c>
      <c r="G34" s="38"/>
      <c r="H34" s="38"/>
      <c r="I34" s="155">
        <v>0.14999999999999999</v>
      </c>
      <c r="J34" s="154">
        <f>ROUND(((SUM(BF83:BF93))*I34),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44</v>
      </c>
      <c r="F35" s="154">
        <f>ROUND((SUM(BG83:BG93)),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45</v>
      </c>
      <c r="F36" s="154">
        <f>ROUND((SUM(BH83:BH93)),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46</v>
      </c>
      <c r="F37" s="154">
        <f>ROUND((SUM(BI83:BI93)),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3.25" customHeight="1">
      <c r="A48" s="38"/>
      <c r="B48" s="39"/>
      <c r="C48" s="40"/>
      <c r="D48" s="40"/>
      <c r="E48" s="170" t="str">
        <f>E7</f>
        <v>Demolice plechového skladu střediska Veřejná zeleň na ul. Palackého 29, Nový Jičín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VRN - Vedlejší rozpočtové náklady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p. č. 589/3, k. ú. Nový Jičín - Horní Předměstí</v>
      </c>
      <c r="G52" s="40"/>
      <c r="H52" s="40"/>
      <c r="I52" s="140" t="s">
        <v>23</v>
      </c>
      <c r="J52" s="72" t="str">
        <f>IF(J12="","",J12)</f>
        <v>21. 10. 2020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Technické služby města Nového Jičína</v>
      </c>
      <c r="G54" s="40"/>
      <c r="H54" s="40"/>
      <c r="I54" s="140" t="s">
        <v>31</v>
      </c>
      <c r="J54" s="36" t="str">
        <f>E21</f>
        <v>BENEPRO, a.s.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140" t="s">
        <v>34</v>
      </c>
      <c r="J55" s="36" t="str">
        <f>E24</f>
        <v>BENEPRO, a.s.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89</v>
      </c>
      <c r="D57" s="172"/>
      <c r="E57" s="172"/>
      <c r="F57" s="172"/>
      <c r="G57" s="172"/>
      <c r="H57" s="172"/>
      <c r="I57" s="173"/>
      <c r="J57" s="174" t="s">
        <v>90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69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s="9" customFormat="1" ht="24.96" customHeight="1">
      <c r="A60" s="9"/>
      <c r="B60" s="176"/>
      <c r="C60" s="177"/>
      <c r="D60" s="178" t="s">
        <v>209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210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211</v>
      </c>
      <c r="E62" s="186"/>
      <c r="F62" s="186"/>
      <c r="G62" s="186"/>
      <c r="H62" s="186"/>
      <c r="I62" s="187"/>
      <c r="J62" s="188">
        <f>J88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212</v>
      </c>
      <c r="E63" s="186"/>
      <c r="F63" s="186"/>
      <c r="G63" s="186"/>
      <c r="H63" s="186"/>
      <c r="I63" s="187"/>
      <c r="J63" s="188">
        <f>J91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3.25" customHeight="1">
      <c r="A73" s="38"/>
      <c r="B73" s="39"/>
      <c r="C73" s="40"/>
      <c r="D73" s="40"/>
      <c r="E73" s="170" t="str">
        <f>E7</f>
        <v>Demolice plechového skladu střediska Veřejná zeleň na ul. Palackého 29, Nový Jičín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86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VRN - Vedlejší rozpočtové náklady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p. č. 589/3, k. ú. Nový Jičín - Horní Předměstí</v>
      </c>
      <c r="G77" s="40"/>
      <c r="H77" s="40"/>
      <c r="I77" s="140" t="s">
        <v>23</v>
      </c>
      <c r="J77" s="72" t="str">
        <f>IF(J12="","",J12)</f>
        <v>21. 10. 2020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Technické služby města Nového Jičína</v>
      </c>
      <c r="G79" s="40"/>
      <c r="H79" s="40"/>
      <c r="I79" s="140" t="s">
        <v>31</v>
      </c>
      <c r="J79" s="36" t="str">
        <f>E21</f>
        <v>BENEPRO, a.s.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140" t="s">
        <v>34</v>
      </c>
      <c r="J80" s="36" t="str">
        <f>E24</f>
        <v>BENEPRO, a.s.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56</v>
      </c>
      <c r="E82" s="193" t="s">
        <v>52</v>
      </c>
      <c r="F82" s="193" t="s">
        <v>53</v>
      </c>
      <c r="G82" s="193" t="s">
        <v>102</v>
      </c>
      <c r="H82" s="193" t="s">
        <v>103</v>
      </c>
      <c r="I82" s="194" t="s">
        <v>104</v>
      </c>
      <c r="J82" s="193" t="s">
        <v>90</v>
      </c>
      <c r="K82" s="195" t="s">
        <v>105</v>
      </c>
      <c r="L82" s="196"/>
      <c r="M82" s="92" t="s">
        <v>19</v>
      </c>
      <c r="N82" s="93" t="s">
        <v>41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0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91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70</v>
      </c>
      <c r="E84" s="205" t="s">
        <v>82</v>
      </c>
      <c r="F84" s="205" t="s">
        <v>83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P85+P88+P91</f>
        <v>0</v>
      </c>
      <c r="Q84" s="210"/>
      <c r="R84" s="211">
        <f>R85+R88+R91</f>
        <v>0</v>
      </c>
      <c r="S84" s="210"/>
      <c r="T84" s="212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143</v>
      </c>
      <c r="AT84" s="214" t="s">
        <v>70</v>
      </c>
      <c r="AU84" s="214" t="s">
        <v>71</v>
      </c>
      <c r="AY84" s="213" t="s">
        <v>115</v>
      </c>
      <c r="BK84" s="215">
        <f>BK85+BK88+BK91</f>
        <v>0</v>
      </c>
    </row>
    <row r="85" s="12" customFormat="1" ht="22.8" customHeight="1">
      <c r="A85" s="12"/>
      <c r="B85" s="202"/>
      <c r="C85" s="203"/>
      <c r="D85" s="204" t="s">
        <v>70</v>
      </c>
      <c r="E85" s="216" t="s">
        <v>213</v>
      </c>
      <c r="F85" s="216" t="s">
        <v>214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SUM(P86:P87)</f>
        <v>0</v>
      </c>
      <c r="Q85" s="210"/>
      <c r="R85" s="211">
        <f>SUM(R86:R87)</f>
        <v>0</v>
      </c>
      <c r="S85" s="210"/>
      <c r="T85" s="212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143</v>
      </c>
      <c r="AT85" s="214" t="s">
        <v>70</v>
      </c>
      <c r="AU85" s="214" t="s">
        <v>79</v>
      </c>
      <c r="AY85" s="213" t="s">
        <v>115</v>
      </c>
      <c r="BK85" s="215">
        <f>SUM(BK86:BK87)</f>
        <v>0</v>
      </c>
    </row>
    <row r="86" s="2" customFormat="1" ht="16.5" customHeight="1">
      <c r="A86" s="38"/>
      <c r="B86" s="39"/>
      <c r="C86" s="218" t="s">
        <v>79</v>
      </c>
      <c r="D86" s="218" t="s">
        <v>117</v>
      </c>
      <c r="E86" s="219" t="s">
        <v>215</v>
      </c>
      <c r="F86" s="220" t="s">
        <v>216</v>
      </c>
      <c r="G86" s="221" t="s">
        <v>217</v>
      </c>
      <c r="H86" s="222">
        <v>1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42</v>
      </c>
      <c r="O86" s="84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218</v>
      </c>
      <c r="AT86" s="229" t="s">
        <v>117</v>
      </c>
      <c r="AU86" s="229" t="s">
        <v>81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79</v>
      </c>
      <c r="BK86" s="230">
        <f>ROUND(I86*H86,2)</f>
        <v>0</v>
      </c>
      <c r="BL86" s="17" t="s">
        <v>218</v>
      </c>
      <c r="BM86" s="229" t="s">
        <v>219</v>
      </c>
    </row>
    <row r="87" s="2" customFormat="1">
      <c r="A87" s="38"/>
      <c r="B87" s="39"/>
      <c r="C87" s="40"/>
      <c r="D87" s="233" t="s">
        <v>137</v>
      </c>
      <c r="E87" s="40"/>
      <c r="F87" s="253" t="s">
        <v>220</v>
      </c>
      <c r="G87" s="40"/>
      <c r="H87" s="40"/>
      <c r="I87" s="136"/>
      <c r="J87" s="40"/>
      <c r="K87" s="40"/>
      <c r="L87" s="44"/>
      <c r="M87" s="254"/>
      <c r="N87" s="25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137</v>
      </c>
      <c r="AU87" s="17" t="s">
        <v>81</v>
      </c>
    </row>
    <row r="88" s="12" customFormat="1" ht="22.8" customHeight="1">
      <c r="A88" s="12"/>
      <c r="B88" s="202"/>
      <c r="C88" s="203"/>
      <c r="D88" s="204" t="s">
        <v>70</v>
      </c>
      <c r="E88" s="216" t="s">
        <v>221</v>
      </c>
      <c r="F88" s="216" t="s">
        <v>222</v>
      </c>
      <c r="G88" s="203"/>
      <c r="H88" s="203"/>
      <c r="I88" s="206"/>
      <c r="J88" s="217">
        <f>BK88</f>
        <v>0</v>
      </c>
      <c r="K88" s="203"/>
      <c r="L88" s="208"/>
      <c r="M88" s="209"/>
      <c r="N88" s="210"/>
      <c r="O88" s="210"/>
      <c r="P88" s="211">
        <f>SUM(P89:P90)</f>
        <v>0</v>
      </c>
      <c r="Q88" s="210"/>
      <c r="R88" s="211">
        <f>SUM(R89:R90)</f>
        <v>0</v>
      </c>
      <c r="S88" s="210"/>
      <c r="T88" s="212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3" t="s">
        <v>143</v>
      </c>
      <c r="AT88" s="214" t="s">
        <v>70</v>
      </c>
      <c r="AU88" s="214" t="s">
        <v>79</v>
      </c>
      <c r="AY88" s="213" t="s">
        <v>115</v>
      </c>
      <c r="BK88" s="215">
        <f>SUM(BK89:BK90)</f>
        <v>0</v>
      </c>
    </row>
    <row r="89" s="2" customFormat="1" ht="16.5" customHeight="1">
      <c r="A89" s="38"/>
      <c r="B89" s="39"/>
      <c r="C89" s="218" t="s">
        <v>81</v>
      </c>
      <c r="D89" s="218" t="s">
        <v>117</v>
      </c>
      <c r="E89" s="219" t="s">
        <v>223</v>
      </c>
      <c r="F89" s="220" t="s">
        <v>224</v>
      </c>
      <c r="G89" s="221" t="s">
        <v>217</v>
      </c>
      <c r="H89" s="222">
        <v>1</v>
      </c>
      <c r="I89" s="223"/>
      <c r="J89" s="224">
        <f>ROUND(I89*H89,2)</f>
        <v>0</v>
      </c>
      <c r="K89" s="220" t="s">
        <v>121</v>
      </c>
      <c r="L89" s="44"/>
      <c r="M89" s="225" t="s">
        <v>19</v>
      </c>
      <c r="N89" s="226" t="s">
        <v>42</v>
      </c>
      <c r="O89" s="84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9" t="s">
        <v>218</v>
      </c>
      <c r="AT89" s="229" t="s">
        <v>117</v>
      </c>
      <c r="AU89" s="229" t="s">
        <v>81</v>
      </c>
      <c r="AY89" s="17" t="s">
        <v>115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17" t="s">
        <v>79</v>
      </c>
      <c r="BK89" s="230">
        <f>ROUND(I89*H89,2)</f>
        <v>0</v>
      </c>
      <c r="BL89" s="17" t="s">
        <v>218</v>
      </c>
      <c r="BM89" s="229" t="s">
        <v>225</v>
      </c>
    </row>
    <row r="90" s="2" customFormat="1" ht="16.5" customHeight="1">
      <c r="A90" s="38"/>
      <c r="B90" s="39"/>
      <c r="C90" s="218" t="s">
        <v>133</v>
      </c>
      <c r="D90" s="218" t="s">
        <v>117</v>
      </c>
      <c r="E90" s="219" t="s">
        <v>226</v>
      </c>
      <c r="F90" s="220" t="s">
        <v>227</v>
      </c>
      <c r="G90" s="221" t="s">
        <v>217</v>
      </c>
      <c r="H90" s="222">
        <v>1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42</v>
      </c>
      <c r="O90" s="84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218</v>
      </c>
      <c r="AT90" s="229" t="s">
        <v>117</v>
      </c>
      <c r="AU90" s="229" t="s">
        <v>81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79</v>
      </c>
      <c r="BK90" s="230">
        <f>ROUND(I90*H90,2)</f>
        <v>0</v>
      </c>
      <c r="BL90" s="17" t="s">
        <v>218</v>
      </c>
      <c r="BM90" s="229" t="s">
        <v>228</v>
      </c>
    </row>
    <row r="91" s="12" customFormat="1" ht="22.8" customHeight="1">
      <c r="A91" s="12"/>
      <c r="B91" s="202"/>
      <c r="C91" s="203"/>
      <c r="D91" s="204" t="s">
        <v>70</v>
      </c>
      <c r="E91" s="216" t="s">
        <v>229</v>
      </c>
      <c r="F91" s="216" t="s">
        <v>230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SUM(P92:P93)</f>
        <v>0</v>
      </c>
      <c r="Q91" s="210"/>
      <c r="R91" s="211">
        <f>SUM(R92:R93)</f>
        <v>0</v>
      </c>
      <c r="S91" s="210"/>
      <c r="T91" s="212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3" t="s">
        <v>143</v>
      </c>
      <c r="AT91" s="214" t="s">
        <v>70</v>
      </c>
      <c r="AU91" s="214" t="s">
        <v>79</v>
      </c>
      <c r="AY91" s="213" t="s">
        <v>115</v>
      </c>
      <c r="BK91" s="215">
        <f>SUM(BK92:BK93)</f>
        <v>0</v>
      </c>
    </row>
    <row r="92" s="2" customFormat="1" ht="16.5" customHeight="1">
      <c r="A92" s="38"/>
      <c r="B92" s="39"/>
      <c r="C92" s="218" t="s">
        <v>122</v>
      </c>
      <c r="D92" s="218" t="s">
        <v>117</v>
      </c>
      <c r="E92" s="219" t="s">
        <v>231</v>
      </c>
      <c r="F92" s="220" t="s">
        <v>230</v>
      </c>
      <c r="G92" s="221" t="s">
        <v>217</v>
      </c>
      <c r="H92" s="222">
        <v>1</v>
      </c>
      <c r="I92" s="223"/>
      <c r="J92" s="224">
        <f>ROUND(I92*H92,2)</f>
        <v>0</v>
      </c>
      <c r="K92" s="220" t="s">
        <v>121</v>
      </c>
      <c r="L92" s="44"/>
      <c r="M92" s="225" t="s">
        <v>19</v>
      </c>
      <c r="N92" s="226" t="s">
        <v>42</v>
      </c>
      <c r="O92" s="84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9" t="s">
        <v>218</v>
      </c>
      <c r="AT92" s="229" t="s">
        <v>117</v>
      </c>
      <c r="AU92" s="229" t="s">
        <v>81</v>
      </c>
      <c r="AY92" s="17" t="s">
        <v>115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17" t="s">
        <v>79</v>
      </c>
      <c r="BK92" s="230">
        <f>ROUND(I92*H92,2)</f>
        <v>0</v>
      </c>
      <c r="BL92" s="17" t="s">
        <v>218</v>
      </c>
      <c r="BM92" s="229" t="s">
        <v>232</v>
      </c>
    </row>
    <row r="93" s="2" customFormat="1">
      <c r="A93" s="38"/>
      <c r="B93" s="39"/>
      <c r="C93" s="40"/>
      <c r="D93" s="233" t="s">
        <v>137</v>
      </c>
      <c r="E93" s="40"/>
      <c r="F93" s="253" t="s">
        <v>233</v>
      </c>
      <c r="G93" s="40"/>
      <c r="H93" s="40"/>
      <c r="I93" s="136"/>
      <c r="J93" s="40"/>
      <c r="K93" s="40"/>
      <c r="L93" s="44"/>
      <c r="M93" s="272"/>
      <c r="N93" s="273"/>
      <c r="O93" s="269"/>
      <c r="P93" s="269"/>
      <c r="Q93" s="269"/>
      <c r="R93" s="269"/>
      <c r="S93" s="269"/>
      <c r="T93" s="274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137</v>
      </c>
      <c r="AU93" s="17" t="s">
        <v>81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166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EI2XWx9OZt+oaRvqft3Gvo8BWTefloMu+bG+qEtsdpDM8QaHHtsrP0xHUBMfgE+32KQOR5EtstS2bPaPdeOk7w==" hashValue="Xok3/vFrvvXaNoUnYb3i1VDoRs7cmsL2Vh34uOho9Ki+BN7NhpxcJUV96LGbPoHWztBxjMxmHwsELGdmV00dHQ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Hanáček Jan</dc:creator>
  <cp:lastModifiedBy>Hanáček Jan</cp:lastModifiedBy>
  <dcterms:created xsi:type="dcterms:W3CDTF">2020-10-22T06:17:10Z</dcterms:created>
  <dcterms:modified xsi:type="dcterms:W3CDTF">2020-10-22T06:17:12Z</dcterms:modified>
</cp:coreProperties>
</file>